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95" yWindow="-15" windowWidth="8670" windowHeight="8100" tabRatio="660"/>
  </bookViews>
  <sheets>
    <sheet name="YH041800(1)" sheetId="1" r:id="rId1"/>
    <sheet name="Sheet1" sheetId="2" r:id="rId2"/>
  </sheets>
  <definedNames>
    <definedName name="_xlnm.Print_Area" localSheetId="0">'YH041800(1)'!$A$1:$S$251</definedName>
  </definedNames>
  <calcPr calcId="145621"/>
</workbook>
</file>

<file path=xl/calcChain.xml><?xml version="1.0" encoding="utf-8"?>
<calcChain xmlns="http://schemas.openxmlformats.org/spreadsheetml/2006/main">
  <c r="N154" i="1" l="1"/>
  <c r="N156" i="1"/>
  <c r="R97" i="1" l="1"/>
  <c r="R98" i="1"/>
  <c r="R99" i="1"/>
  <c r="R100" i="1"/>
  <c r="O98" i="1"/>
  <c r="O99" i="1"/>
  <c r="O100" i="1"/>
  <c r="K168" i="1"/>
  <c r="L140" i="1"/>
  <c r="O97" i="1"/>
  <c r="L99" i="1"/>
  <c r="L97" i="1"/>
  <c r="E249" i="1" l="1"/>
  <c r="I249" i="1"/>
  <c r="L100" i="1" l="1"/>
  <c r="L98" i="1"/>
  <c r="I98" i="1"/>
  <c r="I100" i="1"/>
  <c r="R146" i="1" l="1"/>
  <c r="O146" i="1"/>
  <c r="L146" i="1"/>
  <c r="E146" i="1"/>
  <c r="I146" i="1"/>
  <c r="D72" i="1"/>
  <c r="R32" i="1" l="1"/>
  <c r="O32" i="1"/>
  <c r="L32" i="1"/>
  <c r="E32" i="1"/>
  <c r="I32" i="1"/>
  <c r="R33" i="1"/>
  <c r="O33" i="1"/>
  <c r="L33" i="1"/>
  <c r="I33" i="1"/>
  <c r="E33" i="1"/>
  <c r="R247" i="1" l="1"/>
  <c r="R246" i="1"/>
  <c r="R245" i="1"/>
  <c r="R244" i="1"/>
  <c r="R243" i="1"/>
  <c r="R242" i="1"/>
  <c r="R240" i="1"/>
  <c r="R239" i="1"/>
  <c r="R238" i="1"/>
  <c r="R237" i="1"/>
  <c r="R236" i="1"/>
  <c r="R235" i="1"/>
  <c r="R234" i="1"/>
  <c r="R232" i="1"/>
  <c r="R229" i="1"/>
  <c r="R228" i="1"/>
  <c r="R227" i="1"/>
  <c r="R224" i="1"/>
  <c r="R223" i="1"/>
  <c r="R222" i="1"/>
  <c r="R220" i="1"/>
  <c r="R219" i="1"/>
  <c r="R218" i="1"/>
  <c r="R216" i="1"/>
  <c r="R215" i="1"/>
  <c r="R213" i="1"/>
  <c r="R212" i="1"/>
  <c r="R211" i="1"/>
  <c r="R210" i="1"/>
  <c r="R209" i="1"/>
  <c r="R208" i="1"/>
  <c r="R207" i="1"/>
  <c r="R206" i="1"/>
  <c r="R205" i="1"/>
  <c r="R203" i="1"/>
  <c r="R202" i="1"/>
  <c r="R201" i="1"/>
  <c r="R199" i="1"/>
  <c r="R198" i="1"/>
  <c r="R197" i="1"/>
  <c r="R196" i="1"/>
  <c r="R195" i="1"/>
  <c r="R194" i="1"/>
  <c r="R193" i="1"/>
  <c r="R192" i="1"/>
  <c r="R191" i="1"/>
  <c r="R190" i="1"/>
  <c r="R189" i="1"/>
  <c r="R188" i="1"/>
  <c r="R187" i="1"/>
  <c r="R186" i="1"/>
  <c r="R185" i="1"/>
  <c r="R184" i="1"/>
  <c r="R183" i="1"/>
  <c r="R180" i="1"/>
  <c r="R179" i="1"/>
  <c r="R178" i="1"/>
  <c r="R177" i="1"/>
  <c r="R176" i="1"/>
  <c r="R175" i="1"/>
  <c r="R173" i="1"/>
  <c r="R170" i="1"/>
  <c r="R169" i="1"/>
  <c r="R167" i="1"/>
  <c r="R166" i="1"/>
  <c r="R165" i="1"/>
  <c r="R164" i="1"/>
  <c r="R163" i="1"/>
  <c r="R162" i="1"/>
  <c r="R161" i="1"/>
  <c r="R160" i="1"/>
  <c r="R159" i="1"/>
  <c r="R158" i="1"/>
  <c r="R157" i="1"/>
  <c r="R155" i="1"/>
  <c r="R153" i="1"/>
  <c r="R152" i="1"/>
  <c r="R151" i="1"/>
  <c r="R150" i="1"/>
  <c r="R149" i="1"/>
  <c r="R148" i="1"/>
  <c r="R147" i="1"/>
  <c r="R145" i="1"/>
  <c r="R144" i="1"/>
  <c r="R143" i="1"/>
  <c r="R142" i="1"/>
  <c r="R140" i="1"/>
  <c r="R138" i="1"/>
  <c r="R137" i="1"/>
  <c r="R136" i="1"/>
  <c r="R135" i="1"/>
  <c r="R134" i="1"/>
  <c r="R133" i="1"/>
  <c r="R132" i="1"/>
  <c r="R131" i="1"/>
  <c r="R130" i="1"/>
  <c r="R129" i="1"/>
  <c r="R128" i="1"/>
  <c r="R127" i="1"/>
  <c r="R126" i="1"/>
  <c r="R125" i="1"/>
  <c r="R124" i="1"/>
  <c r="R123" i="1"/>
  <c r="R122" i="1"/>
  <c r="R120" i="1"/>
  <c r="R119" i="1"/>
  <c r="R118" i="1"/>
  <c r="R117" i="1"/>
  <c r="R116" i="1"/>
  <c r="R115" i="1"/>
  <c r="R114" i="1"/>
  <c r="R113" i="1"/>
  <c r="R112" i="1"/>
  <c r="R111" i="1"/>
  <c r="R110" i="1"/>
  <c r="R109" i="1"/>
  <c r="R108" i="1"/>
  <c r="R107" i="1"/>
  <c r="R106" i="1"/>
  <c r="R105" i="1"/>
  <c r="R102" i="1"/>
  <c r="R101" i="1"/>
  <c r="R96" i="1"/>
  <c r="R95" i="1"/>
  <c r="R94" i="1"/>
  <c r="R93" i="1"/>
  <c r="R91" i="1"/>
  <c r="R90" i="1"/>
  <c r="R89" i="1"/>
  <c r="R88" i="1"/>
  <c r="R87" i="1"/>
  <c r="R86" i="1"/>
  <c r="R85" i="1"/>
  <c r="R83" i="1"/>
  <c r="R82" i="1"/>
  <c r="R81" i="1"/>
  <c r="R79" i="1"/>
  <c r="R78" i="1"/>
  <c r="R77" i="1"/>
  <c r="R76" i="1"/>
  <c r="R75" i="1"/>
  <c r="R74" i="1"/>
  <c r="R73" i="1"/>
  <c r="R71" i="1"/>
  <c r="R70" i="1"/>
  <c r="R69" i="1"/>
  <c r="R68" i="1"/>
  <c r="R67" i="1"/>
  <c r="R66" i="1"/>
  <c r="R65" i="1"/>
  <c r="R64" i="1"/>
  <c r="R63" i="1"/>
  <c r="R62" i="1"/>
  <c r="R59" i="1"/>
  <c r="R58" i="1"/>
  <c r="R57" i="1"/>
  <c r="R55" i="1"/>
  <c r="R54" i="1"/>
  <c r="R53" i="1"/>
  <c r="R52" i="1"/>
  <c r="R51" i="1"/>
  <c r="R50" i="1"/>
  <c r="R48" i="1"/>
  <c r="R47" i="1"/>
  <c r="R46" i="1"/>
  <c r="R45" i="1"/>
  <c r="R44" i="1"/>
  <c r="R42" i="1"/>
  <c r="R41" i="1"/>
  <c r="R40" i="1"/>
  <c r="R39" i="1"/>
  <c r="R38" i="1"/>
  <c r="R37" i="1"/>
  <c r="R36" i="1"/>
  <c r="R34" i="1"/>
  <c r="R31" i="1"/>
  <c r="R30" i="1"/>
  <c r="R29" i="1"/>
  <c r="R28" i="1"/>
  <c r="R27" i="1"/>
  <c r="R26" i="1"/>
  <c r="R25" i="1"/>
  <c r="R24" i="1"/>
  <c r="R23" i="1"/>
  <c r="R22" i="1"/>
  <c r="R19" i="1"/>
  <c r="R18" i="1"/>
  <c r="R17" i="1"/>
  <c r="R15" i="1"/>
  <c r="R13" i="1"/>
  <c r="R12" i="1"/>
  <c r="R10" i="1"/>
  <c r="R9" i="1"/>
  <c r="R8" i="1"/>
  <c r="R7" i="1"/>
  <c r="R6" i="1"/>
  <c r="R5" i="1"/>
  <c r="R4" i="1"/>
  <c r="Q214" i="1"/>
  <c r="N174" i="1"/>
  <c r="O247" i="1" l="1"/>
  <c r="O246" i="1"/>
  <c r="O245" i="1"/>
  <c r="O244" i="1"/>
  <c r="O243" i="1"/>
  <c r="O242" i="1"/>
  <c r="O240" i="1"/>
  <c r="O239" i="1"/>
  <c r="O238" i="1"/>
  <c r="O237" i="1"/>
  <c r="O236" i="1"/>
  <c r="O235" i="1"/>
  <c r="O234" i="1"/>
  <c r="O232" i="1"/>
  <c r="O229" i="1"/>
  <c r="O228" i="1"/>
  <c r="O227" i="1"/>
  <c r="O224" i="1"/>
  <c r="O223" i="1"/>
  <c r="O222" i="1"/>
  <c r="O220" i="1"/>
  <c r="O219" i="1"/>
  <c r="O218" i="1"/>
  <c r="O216" i="1"/>
  <c r="O215" i="1"/>
  <c r="O213" i="1"/>
  <c r="O212" i="1"/>
  <c r="O211" i="1"/>
  <c r="O210" i="1"/>
  <c r="O209" i="1"/>
  <c r="O208" i="1"/>
  <c r="O207" i="1"/>
  <c r="O206" i="1"/>
  <c r="O205" i="1"/>
  <c r="O203" i="1"/>
  <c r="O202" i="1"/>
  <c r="O201" i="1"/>
  <c r="O199" i="1"/>
  <c r="O198" i="1"/>
  <c r="O197" i="1"/>
  <c r="O196" i="1"/>
  <c r="O195" i="1"/>
  <c r="O194" i="1"/>
  <c r="O193" i="1"/>
  <c r="O192" i="1"/>
  <c r="O191" i="1"/>
  <c r="O190" i="1"/>
  <c r="O189" i="1"/>
  <c r="O188" i="1"/>
  <c r="O187" i="1"/>
  <c r="O186" i="1"/>
  <c r="O185" i="1"/>
  <c r="O184" i="1"/>
  <c r="O183" i="1"/>
  <c r="O180" i="1"/>
  <c r="O179" i="1"/>
  <c r="O178" i="1"/>
  <c r="O177" i="1"/>
  <c r="O176" i="1"/>
  <c r="O175" i="1"/>
  <c r="O173" i="1"/>
  <c r="O170" i="1"/>
  <c r="O169" i="1"/>
  <c r="O167" i="1"/>
  <c r="O166" i="1"/>
  <c r="O165" i="1"/>
  <c r="O164" i="1"/>
  <c r="O163" i="1"/>
  <c r="O162" i="1"/>
  <c r="O161" i="1"/>
  <c r="O160" i="1"/>
  <c r="O159" i="1"/>
  <c r="O158" i="1"/>
  <c r="O157" i="1"/>
  <c r="O155" i="1"/>
  <c r="O153" i="1"/>
  <c r="O152" i="1"/>
  <c r="O151" i="1"/>
  <c r="O150" i="1"/>
  <c r="O149" i="1"/>
  <c r="O148" i="1"/>
  <c r="O147" i="1"/>
  <c r="O145" i="1"/>
  <c r="O144" i="1"/>
  <c r="O143" i="1"/>
  <c r="O142" i="1"/>
  <c r="O140" i="1"/>
  <c r="O138" i="1"/>
  <c r="O137" i="1"/>
  <c r="O136" i="1"/>
  <c r="O135" i="1"/>
  <c r="O134" i="1"/>
  <c r="O133" i="1"/>
  <c r="O132" i="1"/>
  <c r="O131" i="1"/>
  <c r="O130" i="1"/>
  <c r="O129" i="1"/>
  <c r="O128" i="1"/>
  <c r="O127" i="1"/>
  <c r="O126" i="1"/>
  <c r="O125" i="1"/>
  <c r="O124" i="1"/>
  <c r="O123" i="1"/>
  <c r="O122" i="1"/>
  <c r="O120" i="1"/>
  <c r="O119" i="1"/>
  <c r="O118" i="1"/>
  <c r="O117" i="1"/>
  <c r="O116" i="1"/>
  <c r="O115" i="1"/>
  <c r="O114" i="1"/>
  <c r="O113" i="1"/>
  <c r="O112" i="1"/>
  <c r="O111" i="1"/>
  <c r="O110" i="1"/>
  <c r="O109" i="1"/>
  <c r="O108" i="1"/>
  <c r="O107" i="1"/>
  <c r="O106" i="1"/>
  <c r="O105" i="1"/>
  <c r="O102" i="1"/>
  <c r="O101" i="1"/>
  <c r="O96" i="1"/>
  <c r="O95" i="1"/>
  <c r="O94" i="1"/>
  <c r="O93" i="1"/>
  <c r="O91" i="1"/>
  <c r="O90" i="1"/>
  <c r="O89" i="1"/>
  <c r="O88" i="1"/>
  <c r="O87" i="1"/>
  <c r="O86" i="1"/>
  <c r="O85" i="1"/>
  <c r="O83" i="1"/>
  <c r="O82" i="1"/>
  <c r="O81" i="1"/>
  <c r="O79" i="1"/>
  <c r="O78" i="1"/>
  <c r="O77" i="1"/>
  <c r="O76" i="1"/>
  <c r="O75" i="1"/>
  <c r="O74" i="1"/>
  <c r="O73" i="1"/>
  <c r="O71" i="1"/>
  <c r="O70" i="1"/>
  <c r="O69" i="1"/>
  <c r="O68" i="1"/>
  <c r="O67" i="1"/>
  <c r="O66" i="1"/>
  <c r="O65" i="1"/>
  <c r="O64" i="1"/>
  <c r="O63" i="1"/>
  <c r="O62" i="1"/>
  <c r="O59" i="1"/>
  <c r="O58" i="1"/>
  <c r="O57" i="1"/>
  <c r="O55" i="1"/>
  <c r="O54" i="1"/>
  <c r="O53" i="1"/>
  <c r="O52" i="1"/>
  <c r="O51" i="1"/>
  <c r="O50" i="1"/>
  <c r="O48" i="1"/>
  <c r="O47" i="1"/>
  <c r="O46" i="1"/>
  <c r="O45" i="1"/>
  <c r="O44" i="1"/>
  <c r="O42" i="1"/>
  <c r="O41" i="1"/>
  <c r="O40" i="1"/>
  <c r="O39" i="1"/>
  <c r="O38" i="1"/>
  <c r="O37" i="1"/>
  <c r="O36" i="1"/>
  <c r="O34" i="1"/>
  <c r="O31" i="1"/>
  <c r="O30" i="1"/>
  <c r="O29" i="1"/>
  <c r="O28" i="1"/>
  <c r="O27" i="1"/>
  <c r="O26" i="1"/>
  <c r="O25" i="1"/>
  <c r="O24" i="1"/>
  <c r="O23" i="1"/>
  <c r="O22" i="1"/>
  <c r="O19" i="1"/>
  <c r="O18" i="1"/>
  <c r="O17" i="1"/>
  <c r="O15" i="1"/>
  <c r="O13" i="1"/>
  <c r="O12" i="1"/>
  <c r="O10" i="1"/>
  <c r="O9" i="1"/>
  <c r="O8" i="1"/>
  <c r="O7" i="1"/>
  <c r="O6" i="1"/>
  <c r="O5" i="1"/>
  <c r="O4" i="1"/>
  <c r="I140" i="1" l="1"/>
  <c r="L155" i="1" l="1"/>
  <c r="L156" i="1" s="1"/>
  <c r="I155" i="1"/>
  <c r="I156" i="1" s="1"/>
  <c r="E155" i="1"/>
  <c r="Q156" i="1"/>
  <c r="K156" i="1"/>
  <c r="H156" i="1"/>
  <c r="D156" i="1"/>
  <c r="C156" i="1"/>
  <c r="R156" i="1" l="1"/>
  <c r="O156" i="1"/>
  <c r="E156" i="1"/>
  <c r="Q171" i="1"/>
  <c r="N171" i="1"/>
  <c r="K171" i="1"/>
  <c r="H171" i="1"/>
  <c r="D171" i="1"/>
  <c r="C171" i="1"/>
  <c r="E170" i="1"/>
  <c r="L170" i="1"/>
  <c r="L169" i="1"/>
  <c r="I170" i="1"/>
  <c r="I169" i="1"/>
  <c r="R171" i="1" l="1"/>
  <c r="O171" i="1"/>
  <c r="L171" i="1"/>
  <c r="I171" i="1"/>
  <c r="E171" i="1"/>
  <c r="E169" i="1"/>
  <c r="L137" i="1"/>
  <c r="L123" i="1"/>
  <c r="L124" i="1"/>
  <c r="I123" i="1"/>
  <c r="I124" i="1"/>
  <c r="E140" i="1"/>
  <c r="Q141" i="1"/>
  <c r="N141" i="1"/>
  <c r="K141" i="1"/>
  <c r="H141" i="1"/>
  <c r="D141" i="1"/>
  <c r="C141" i="1"/>
  <c r="E137" i="1"/>
  <c r="I137" i="1"/>
  <c r="E123" i="1"/>
  <c r="E124" i="1"/>
  <c r="Q43" i="1"/>
  <c r="N43" i="1"/>
  <c r="K43" i="1"/>
  <c r="H43" i="1"/>
  <c r="D43" i="1"/>
  <c r="C43" i="1"/>
  <c r="Q35" i="1"/>
  <c r="N35" i="1"/>
  <c r="K35" i="1"/>
  <c r="H35" i="1"/>
  <c r="D35" i="1"/>
  <c r="C35" i="1"/>
  <c r="R35" i="1" l="1"/>
  <c r="R141" i="1"/>
  <c r="O43" i="1"/>
  <c r="O35" i="1"/>
  <c r="R43" i="1"/>
  <c r="O141" i="1"/>
  <c r="E141" i="1"/>
  <c r="E35" i="1"/>
  <c r="N248" i="1"/>
  <c r="N241" i="1"/>
  <c r="N233" i="1"/>
  <c r="N230" i="1"/>
  <c r="N225" i="1"/>
  <c r="N221" i="1"/>
  <c r="N217" i="1"/>
  <c r="N214" i="1"/>
  <c r="R214" i="1" s="1"/>
  <c r="N204" i="1"/>
  <c r="N200" i="1"/>
  <c r="N181" i="1"/>
  <c r="N168" i="1"/>
  <c r="N139" i="1"/>
  <c r="N121" i="1"/>
  <c r="N103" i="1"/>
  <c r="N92" i="1"/>
  <c r="N84" i="1"/>
  <c r="N80" i="1"/>
  <c r="N72" i="1"/>
  <c r="N60" i="1"/>
  <c r="N56" i="1"/>
  <c r="N49" i="1"/>
  <c r="N20" i="1"/>
  <c r="N16" i="1"/>
  <c r="N14" i="1"/>
  <c r="N11" i="1"/>
  <c r="N231" i="1" l="1"/>
  <c r="N182" i="1"/>
  <c r="N172" i="1"/>
  <c r="N61" i="1"/>
  <c r="N104" i="1"/>
  <c r="N21" i="1"/>
  <c r="N226" i="1"/>
  <c r="Q168" i="1"/>
  <c r="R168" i="1" s="1"/>
  <c r="Q248" i="1"/>
  <c r="R248" i="1" s="1"/>
  <c r="Q241" i="1"/>
  <c r="R241" i="1" s="1"/>
  <c r="Q233" i="1"/>
  <c r="R233" i="1" s="1"/>
  <c r="Q230" i="1"/>
  <c r="Q231" i="1" s="1"/>
  <c r="Q225" i="1"/>
  <c r="R225" i="1" s="1"/>
  <c r="Q221" i="1"/>
  <c r="R221" i="1" s="1"/>
  <c r="Q217" i="1"/>
  <c r="R217" i="1" s="1"/>
  <c r="Q204" i="1"/>
  <c r="R204" i="1" s="1"/>
  <c r="Q200" i="1"/>
  <c r="R200" i="1" s="1"/>
  <c r="Q181" i="1"/>
  <c r="Q182" i="1" s="1"/>
  <c r="Q174" i="1"/>
  <c r="R174" i="1" s="1"/>
  <c r="Q154" i="1"/>
  <c r="R154" i="1" s="1"/>
  <c r="Q139" i="1"/>
  <c r="R139" i="1" s="1"/>
  <c r="Q121" i="1"/>
  <c r="R121" i="1" s="1"/>
  <c r="Q103" i="1"/>
  <c r="R103" i="1" s="1"/>
  <c r="Q92" i="1"/>
  <c r="R92" i="1" s="1"/>
  <c r="Q84" i="1"/>
  <c r="R84" i="1" s="1"/>
  <c r="Q80" i="1"/>
  <c r="R80" i="1" s="1"/>
  <c r="Q72" i="1"/>
  <c r="R72" i="1" s="1"/>
  <c r="Q60" i="1"/>
  <c r="R60" i="1" s="1"/>
  <c r="Q56" i="1"/>
  <c r="R56" i="1" s="1"/>
  <c r="Q49" i="1"/>
  <c r="R49" i="1" s="1"/>
  <c r="Q20" i="1"/>
  <c r="R20" i="1" s="1"/>
  <c r="Q16" i="1"/>
  <c r="R16" i="1" s="1"/>
  <c r="Q14" i="1"/>
  <c r="R14" i="1" s="1"/>
  <c r="Q11" i="1"/>
  <c r="R11" i="1" s="1"/>
  <c r="N250" i="1" l="1"/>
  <c r="R231" i="1"/>
  <c r="R181" i="1"/>
  <c r="R230" i="1"/>
  <c r="R182" i="1"/>
  <c r="Q172" i="1"/>
  <c r="R172" i="1" s="1"/>
  <c r="Q61" i="1"/>
  <c r="R61" i="1" s="1"/>
  <c r="Q226" i="1"/>
  <c r="R226" i="1" s="1"/>
  <c r="Q104" i="1"/>
  <c r="R104" i="1" s="1"/>
  <c r="Q21" i="1"/>
  <c r="L247" i="1"/>
  <c r="L246" i="1"/>
  <c r="L245" i="1"/>
  <c r="L244" i="1"/>
  <c r="L243" i="1"/>
  <c r="L242" i="1"/>
  <c r="L240" i="1"/>
  <c r="L239" i="1"/>
  <c r="L238" i="1"/>
  <c r="L237" i="1"/>
  <c r="L236" i="1"/>
  <c r="L235" i="1"/>
  <c r="L234" i="1"/>
  <c r="L232" i="1"/>
  <c r="L229" i="1"/>
  <c r="L228" i="1"/>
  <c r="L227" i="1"/>
  <c r="L224" i="1"/>
  <c r="L223" i="1"/>
  <c r="L222" i="1"/>
  <c r="L220" i="1"/>
  <c r="L219" i="1"/>
  <c r="L218" i="1"/>
  <c r="L216" i="1"/>
  <c r="L215" i="1"/>
  <c r="L213" i="1"/>
  <c r="L212" i="1"/>
  <c r="L211" i="1"/>
  <c r="L210" i="1"/>
  <c r="L209" i="1"/>
  <c r="L208" i="1"/>
  <c r="L207" i="1"/>
  <c r="L206" i="1"/>
  <c r="L205" i="1"/>
  <c r="L203" i="1"/>
  <c r="L202" i="1"/>
  <c r="L201" i="1"/>
  <c r="L199" i="1"/>
  <c r="L198" i="1"/>
  <c r="L197" i="1"/>
  <c r="L196" i="1"/>
  <c r="L195" i="1"/>
  <c r="L194" i="1"/>
  <c r="L193" i="1"/>
  <c r="L192" i="1"/>
  <c r="L191" i="1"/>
  <c r="L190" i="1"/>
  <c r="L189" i="1"/>
  <c r="L188" i="1"/>
  <c r="L187" i="1"/>
  <c r="L186" i="1"/>
  <c r="L185" i="1"/>
  <c r="L184" i="1"/>
  <c r="L183" i="1"/>
  <c r="L180" i="1"/>
  <c r="L179" i="1"/>
  <c r="L178" i="1"/>
  <c r="L177" i="1"/>
  <c r="L176" i="1"/>
  <c r="L175" i="1"/>
  <c r="L173" i="1"/>
  <c r="L167" i="1"/>
  <c r="L166" i="1"/>
  <c r="L165" i="1"/>
  <c r="L164" i="1"/>
  <c r="L163" i="1"/>
  <c r="L162" i="1"/>
  <c r="L161" i="1"/>
  <c r="L160" i="1"/>
  <c r="L159" i="1"/>
  <c r="L158" i="1"/>
  <c r="L157" i="1"/>
  <c r="L153" i="1"/>
  <c r="L152" i="1"/>
  <c r="L151" i="1"/>
  <c r="L150" i="1"/>
  <c r="L149" i="1"/>
  <c r="L148" i="1"/>
  <c r="L147" i="1"/>
  <c r="L145" i="1"/>
  <c r="L144" i="1"/>
  <c r="L143" i="1"/>
  <c r="L142" i="1"/>
  <c r="L138" i="1"/>
  <c r="L136" i="1"/>
  <c r="L135" i="1"/>
  <c r="L134" i="1"/>
  <c r="L133" i="1"/>
  <c r="L132" i="1"/>
  <c r="L131" i="1"/>
  <c r="L130" i="1"/>
  <c r="L129" i="1"/>
  <c r="L128" i="1"/>
  <c r="L127" i="1"/>
  <c r="L126" i="1"/>
  <c r="L125" i="1"/>
  <c r="L122" i="1"/>
  <c r="L120" i="1"/>
  <c r="L119" i="1"/>
  <c r="L118" i="1"/>
  <c r="L117" i="1"/>
  <c r="L116" i="1"/>
  <c r="L115" i="1"/>
  <c r="L114" i="1"/>
  <c r="L113" i="1"/>
  <c r="L112" i="1"/>
  <c r="L111" i="1"/>
  <c r="L110" i="1"/>
  <c r="L109" i="1"/>
  <c r="L108" i="1"/>
  <c r="L107" i="1"/>
  <c r="L106" i="1"/>
  <c r="L105" i="1"/>
  <c r="L102" i="1"/>
  <c r="L101" i="1"/>
  <c r="L96" i="1"/>
  <c r="L95" i="1"/>
  <c r="L94" i="1"/>
  <c r="L93" i="1"/>
  <c r="L91" i="1"/>
  <c r="L90" i="1"/>
  <c r="L89" i="1"/>
  <c r="L88" i="1"/>
  <c r="L87" i="1"/>
  <c r="L86" i="1"/>
  <c r="L85" i="1"/>
  <c r="L83" i="1"/>
  <c r="L82" i="1"/>
  <c r="L81" i="1"/>
  <c r="L79" i="1"/>
  <c r="L78" i="1"/>
  <c r="L77" i="1"/>
  <c r="L76" i="1"/>
  <c r="L75" i="1"/>
  <c r="L74" i="1"/>
  <c r="L73" i="1"/>
  <c r="L71" i="1"/>
  <c r="L70" i="1"/>
  <c r="L69" i="1"/>
  <c r="L68" i="1"/>
  <c r="L67" i="1"/>
  <c r="L66" i="1"/>
  <c r="L65" i="1"/>
  <c r="L64" i="1"/>
  <c r="L63" i="1"/>
  <c r="L62" i="1"/>
  <c r="L59" i="1"/>
  <c r="L58" i="1"/>
  <c r="L57" i="1"/>
  <c r="L55" i="1"/>
  <c r="L54" i="1"/>
  <c r="L53" i="1"/>
  <c r="L52" i="1"/>
  <c r="L51" i="1"/>
  <c r="L50" i="1"/>
  <c r="L48" i="1"/>
  <c r="L47" i="1"/>
  <c r="L46" i="1"/>
  <c r="L45" i="1"/>
  <c r="L44" i="1"/>
  <c r="L42" i="1"/>
  <c r="L41" i="1"/>
  <c r="L40" i="1"/>
  <c r="L39" i="1"/>
  <c r="L38" i="1"/>
  <c r="L37" i="1"/>
  <c r="L36" i="1"/>
  <c r="L34" i="1"/>
  <c r="L31" i="1"/>
  <c r="L30" i="1"/>
  <c r="L29" i="1"/>
  <c r="L28" i="1"/>
  <c r="L27" i="1"/>
  <c r="L26" i="1"/>
  <c r="L25" i="1"/>
  <c r="L24" i="1"/>
  <c r="L23" i="1"/>
  <c r="L22" i="1"/>
  <c r="L19" i="1"/>
  <c r="L18" i="1"/>
  <c r="L17" i="1"/>
  <c r="L15" i="1"/>
  <c r="L13" i="1"/>
  <c r="L12" i="1"/>
  <c r="L10" i="1"/>
  <c r="L9" i="1"/>
  <c r="L8" i="1"/>
  <c r="L7" i="1"/>
  <c r="L6" i="1"/>
  <c r="L5" i="1"/>
  <c r="L4" i="1"/>
  <c r="K248" i="1"/>
  <c r="O248" i="1" s="1"/>
  <c r="K241" i="1"/>
  <c r="O241" i="1" s="1"/>
  <c r="K233" i="1"/>
  <c r="O233" i="1" s="1"/>
  <c r="K230" i="1"/>
  <c r="O230" i="1" s="1"/>
  <c r="K225" i="1"/>
  <c r="O225" i="1" s="1"/>
  <c r="K221" i="1"/>
  <c r="O221" i="1" s="1"/>
  <c r="K217" i="1"/>
  <c r="O217" i="1" s="1"/>
  <c r="K214" i="1"/>
  <c r="O214" i="1" s="1"/>
  <c r="K204" i="1"/>
  <c r="O204" i="1" s="1"/>
  <c r="K200" i="1"/>
  <c r="O200" i="1" s="1"/>
  <c r="K181" i="1"/>
  <c r="O181" i="1" s="1"/>
  <c r="K174" i="1"/>
  <c r="O174" i="1" s="1"/>
  <c r="O168" i="1"/>
  <c r="K154" i="1"/>
  <c r="O154" i="1" s="1"/>
  <c r="K139" i="1"/>
  <c r="O139" i="1" s="1"/>
  <c r="K121" i="1"/>
  <c r="O121" i="1" s="1"/>
  <c r="K103" i="1"/>
  <c r="O103" i="1" s="1"/>
  <c r="K92" i="1"/>
  <c r="O92" i="1" s="1"/>
  <c r="K84" i="1"/>
  <c r="O84" i="1" s="1"/>
  <c r="K80" i="1"/>
  <c r="O80" i="1" s="1"/>
  <c r="K72" i="1"/>
  <c r="O72" i="1" s="1"/>
  <c r="K60" i="1"/>
  <c r="O60" i="1" s="1"/>
  <c r="K56" i="1"/>
  <c r="O56" i="1" s="1"/>
  <c r="K49" i="1"/>
  <c r="O49" i="1" s="1"/>
  <c r="K20" i="1"/>
  <c r="O20" i="1" s="1"/>
  <c r="K16" i="1"/>
  <c r="O16" i="1" s="1"/>
  <c r="K14" i="1"/>
  <c r="O14" i="1" s="1"/>
  <c r="K11" i="1"/>
  <c r="O11" i="1" s="1"/>
  <c r="R21" i="1" l="1"/>
  <c r="Q250" i="1"/>
  <c r="R250" i="1" s="1"/>
  <c r="K172" i="1"/>
  <c r="O172" i="1" s="1"/>
  <c r="K61" i="1"/>
  <c r="O61" i="1" s="1"/>
  <c r="L43" i="1"/>
  <c r="L35" i="1"/>
  <c r="K231" i="1"/>
  <c r="O231" i="1" s="1"/>
  <c r="K226" i="1"/>
  <c r="O226" i="1" s="1"/>
  <c r="K182" i="1"/>
  <c r="O182" i="1" s="1"/>
  <c r="K104" i="1"/>
  <c r="O104" i="1" s="1"/>
  <c r="K21" i="1"/>
  <c r="H20" i="1"/>
  <c r="H14" i="1"/>
  <c r="H11" i="1"/>
  <c r="O21" i="1" l="1"/>
  <c r="K250" i="1"/>
  <c r="O250" i="1" s="1"/>
  <c r="L20" i="1"/>
  <c r="L14" i="1"/>
  <c r="L11" i="1"/>
  <c r="H241" i="1"/>
  <c r="H225" i="1"/>
  <c r="H221" i="1"/>
  <c r="H217" i="1"/>
  <c r="H214" i="1"/>
  <c r="H204" i="1"/>
  <c r="D204" i="1"/>
  <c r="H200" i="1"/>
  <c r="H181" i="1"/>
  <c r="H174" i="1"/>
  <c r="H168" i="1"/>
  <c r="H154" i="1"/>
  <c r="H139" i="1"/>
  <c r="H103" i="1"/>
  <c r="H92" i="1"/>
  <c r="H84" i="1"/>
  <c r="H80" i="1"/>
  <c r="H72" i="1"/>
  <c r="L174" i="1" l="1"/>
  <c r="L241" i="1"/>
  <c r="L225" i="1"/>
  <c r="L221" i="1"/>
  <c r="L217" i="1"/>
  <c r="L214" i="1"/>
  <c r="L204" i="1"/>
  <c r="H226" i="1"/>
  <c r="L200" i="1"/>
  <c r="H182" i="1"/>
  <c r="L181" i="1"/>
  <c r="L168" i="1"/>
  <c r="L154" i="1"/>
  <c r="L139" i="1"/>
  <c r="L141" i="1" s="1"/>
  <c r="L103" i="1"/>
  <c r="L92" i="1"/>
  <c r="L84" i="1"/>
  <c r="L80" i="1"/>
  <c r="L72" i="1"/>
  <c r="H104" i="1"/>
  <c r="H248" i="1"/>
  <c r="L248" i="1" l="1"/>
  <c r="L226" i="1"/>
  <c r="L182" i="1"/>
  <c r="L104" i="1"/>
  <c r="H233" i="1"/>
  <c r="H230" i="1"/>
  <c r="H16" i="1"/>
  <c r="L233" i="1" l="1"/>
  <c r="H231" i="1"/>
  <c r="L230" i="1"/>
  <c r="H21" i="1"/>
  <c r="L16" i="1"/>
  <c r="H121" i="1"/>
  <c r="H172" i="1" s="1"/>
  <c r="H60" i="1"/>
  <c r="H56" i="1"/>
  <c r="H49" i="1"/>
  <c r="H61" i="1" l="1"/>
  <c r="H250" i="1" s="1"/>
  <c r="L21" i="1"/>
  <c r="L231" i="1"/>
  <c r="L121" i="1"/>
  <c r="L60" i="1"/>
  <c r="L56" i="1"/>
  <c r="L49" i="1"/>
  <c r="I5" i="1"/>
  <c r="I6" i="1"/>
  <c r="I7" i="1"/>
  <c r="I8" i="1"/>
  <c r="I9" i="1"/>
  <c r="I10" i="1"/>
  <c r="I12" i="1"/>
  <c r="I13" i="1"/>
  <c r="I15" i="1"/>
  <c r="I17" i="1"/>
  <c r="I18" i="1"/>
  <c r="I19" i="1"/>
  <c r="I22" i="1"/>
  <c r="I23" i="1"/>
  <c r="I24" i="1"/>
  <c r="I25" i="1"/>
  <c r="I26" i="1"/>
  <c r="I27" i="1"/>
  <c r="I28" i="1"/>
  <c r="I29" i="1"/>
  <c r="I30" i="1"/>
  <c r="I31" i="1"/>
  <c r="I34" i="1"/>
  <c r="I36" i="1"/>
  <c r="I37" i="1"/>
  <c r="I38" i="1"/>
  <c r="I39" i="1"/>
  <c r="I40" i="1"/>
  <c r="I41" i="1"/>
  <c r="I42" i="1"/>
  <c r="I44" i="1"/>
  <c r="I45" i="1"/>
  <c r="I46" i="1"/>
  <c r="I47" i="1"/>
  <c r="I48" i="1"/>
  <c r="I50" i="1"/>
  <c r="I51" i="1"/>
  <c r="I52" i="1"/>
  <c r="I53" i="1"/>
  <c r="I54" i="1"/>
  <c r="I55" i="1"/>
  <c r="I57" i="1"/>
  <c r="I58" i="1"/>
  <c r="I59" i="1"/>
  <c r="I62" i="1"/>
  <c r="I63" i="1"/>
  <c r="I64" i="1"/>
  <c r="I65" i="1"/>
  <c r="I66" i="1"/>
  <c r="I67" i="1"/>
  <c r="I68" i="1"/>
  <c r="I69" i="1"/>
  <c r="I70" i="1"/>
  <c r="I71" i="1"/>
  <c r="I73" i="1"/>
  <c r="I74" i="1"/>
  <c r="I75" i="1"/>
  <c r="I76" i="1"/>
  <c r="I77" i="1"/>
  <c r="I78" i="1"/>
  <c r="I79" i="1"/>
  <c r="I81" i="1"/>
  <c r="I82" i="1"/>
  <c r="I83" i="1"/>
  <c r="I85" i="1"/>
  <c r="I86" i="1"/>
  <c r="I87" i="1"/>
  <c r="I88" i="1"/>
  <c r="I89" i="1"/>
  <c r="I90" i="1"/>
  <c r="I91" i="1"/>
  <c r="I93" i="1"/>
  <c r="I94" i="1"/>
  <c r="I95" i="1"/>
  <c r="I96" i="1"/>
  <c r="I101" i="1"/>
  <c r="I102" i="1"/>
  <c r="I105" i="1"/>
  <c r="I106" i="1"/>
  <c r="I107" i="1"/>
  <c r="I108" i="1"/>
  <c r="I109" i="1"/>
  <c r="I110" i="1"/>
  <c r="I111" i="1"/>
  <c r="I112" i="1"/>
  <c r="I113" i="1"/>
  <c r="I114" i="1"/>
  <c r="I115" i="1"/>
  <c r="I116" i="1"/>
  <c r="I117" i="1"/>
  <c r="I118" i="1"/>
  <c r="I119" i="1"/>
  <c r="I120" i="1"/>
  <c r="I122" i="1"/>
  <c r="I125" i="1"/>
  <c r="I126" i="1"/>
  <c r="I127" i="1"/>
  <c r="I128" i="1"/>
  <c r="I129" i="1"/>
  <c r="I130" i="1"/>
  <c r="I131" i="1"/>
  <c r="I132" i="1"/>
  <c r="I133" i="1"/>
  <c r="I134" i="1"/>
  <c r="I135" i="1"/>
  <c r="I136" i="1"/>
  <c r="I138" i="1"/>
  <c r="I142" i="1"/>
  <c r="I143" i="1"/>
  <c r="I144" i="1"/>
  <c r="I145" i="1"/>
  <c r="I147" i="1"/>
  <c r="I148" i="1"/>
  <c r="I149" i="1"/>
  <c r="I150" i="1"/>
  <c r="I151" i="1"/>
  <c r="I152" i="1"/>
  <c r="I153" i="1"/>
  <c r="I157" i="1"/>
  <c r="I158" i="1"/>
  <c r="I159" i="1"/>
  <c r="I160" i="1"/>
  <c r="I161" i="1"/>
  <c r="I162" i="1"/>
  <c r="I163" i="1"/>
  <c r="I164" i="1"/>
  <c r="I165" i="1"/>
  <c r="I166" i="1"/>
  <c r="I167" i="1"/>
  <c r="I173" i="1"/>
  <c r="I175" i="1"/>
  <c r="I176" i="1"/>
  <c r="I177" i="1"/>
  <c r="I178" i="1"/>
  <c r="I179" i="1"/>
  <c r="I180" i="1"/>
  <c r="I183" i="1"/>
  <c r="I184" i="1"/>
  <c r="I185" i="1"/>
  <c r="I186" i="1"/>
  <c r="I187" i="1"/>
  <c r="I188" i="1"/>
  <c r="I189" i="1"/>
  <c r="I190" i="1"/>
  <c r="I191" i="1"/>
  <c r="I192" i="1"/>
  <c r="I193" i="1"/>
  <c r="I194" i="1"/>
  <c r="I195" i="1"/>
  <c r="I196" i="1"/>
  <c r="I197" i="1"/>
  <c r="I198" i="1"/>
  <c r="I199" i="1"/>
  <c r="I201" i="1"/>
  <c r="I202" i="1"/>
  <c r="I203" i="1"/>
  <c r="I205" i="1"/>
  <c r="I206" i="1"/>
  <c r="I207" i="1"/>
  <c r="I208" i="1"/>
  <c r="I209" i="1"/>
  <c r="I210" i="1"/>
  <c r="I211" i="1"/>
  <c r="I212" i="1"/>
  <c r="I213" i="1"/>
  <c r="I215" i="1"/>
  <c r="I216" i="1"/>
  <c r="I218" i="1"/>
  <c r="I219" i="1"/>
  <c r="I220" i="1"/>
  <c r="I222" i="1"/>
  <c r="I223" i="1"/>
  <c r="I224" i="1"/>
  <c r="I227" i="1"/>
  <c r="I228" i="1"/>
  <c r="I229" i="1"/>
  <c r="I232" i="1"/>
  <c r="I234" i="1"/>
  <c r="I235" i="1"/>
  <c r="I236" i="1"/>
  <c r="I237" i="1"/>
  <c r="I238" i="1"/>
  <c r="I239" i="1"/>
  <c r="I240" i="1"/>
  <c r="I242" i="1"/>
  <c r="I243" i="1"/>
  <c r="I244" i="1"/>
  <c r="I245" i="1"/>
  <c r="I246" i="1"/>
  <c r="I247" i="1"/>
  <c r="I4" i="1"/>
  <c r="D221" i="1"/>
  <c r="C221" i="1"/>
  <c r="D217" i="1"/>
  <c r="C217" i="1"/>
  <c r="D214" i="1"/>
  <c r="I214" i="1" s="1"/>
  <c r="C214" i="1"/>
  <c r="E212" i="1"/>
  <c r="E213" i="1"/>
  <c r="I204" i="1"/>
  <c r="C204" i="1"/>
  <c r="D200" i="1"/>
  <c r="I200" i="1" s="1"/>
  <c r="C200" i="1"/>
  <c r="E247" i="1"/>
  <c r="E246" i="1"/>
  <c r="E245" i="1"/>
  <c r="E244" i="1"/>
  <c r="E243" i="1"/>
  <c r="E242" i="1"/>
  <c r="E240" i="1"/>
  <c r="E239" i="1"/>
  <c r="E238" i="1"/>
  <c r="E237" i="1"/>
  <c r="E236" i="1"/>
  <c r="E235" i="1"/>
  <c r="E234" i="1"/>
  <c r="E232" i="1"/>
  <c r="E229" i="1"/>
  <c r="E228" i="1"/>
  <c r="E227" i="1"/>
  <c r="E224" i="1"/>
  <c r="E223" i="1"/>
  <c r="E222" i="1"/>
  <c r="E220" i="1"/>
  <c r="E219" i="1"/>
  <c r="E218" i="1"/>
  <c r="E216" i="1"/>
  <c r="E215" i="1"/>
  <c r="E211" i="1"/>
  <c r="E210" i="1"/>
  <c r="E209" i="1"/>
  <c r="E208" i="1"/>
  <c r="E207" i="1"/>
  <c r="E206" i="1"/>
  <c r="E205" i="1"/>
  <c r="E203" i="1"/>
  <c r="E202" i="1"/>
  <c r="E201" i="1"/>
  <c r="E199" i="1"/>
  <c r="E198" i="1"/>
  <c r="E197" i="1"/>
  <c r="E196" i="1"/>
  <c r="E195" i="1"/>
  <c r="E194" i="1"/>
  <c r="E193" i="1"/>
  <c r="E192" i="1"/>
  <c r="E191" i="1"/>
  <c r="E190" i="1"/>
  <c r="E189" i="1"/>
  <c r="E188" i="1"/>
  <c r="E187" i="1"/>
  <c r="E186" i="1"/>
  <c r="E185" i="1"/>
  <c r="E184" i="1"/>
  <c r="E183" i="1"/>
  <c r="E180" i="1"/>
  <c r="E179" i="1"/>
  <c r="E178" i="1"/>
  <c r="E177" i="1"/>
  <c r="E176" i="1"/>
  <c r="E175" i="1"/>
  <c r="E173" i="1"/>
  <c r="E167" i="1"/>
  <c r="E166" i="1"/>
  <c r="E165" i="1"/>
  <c r="E164" i="1"/>
  <c r="E163" i="1"/>
  <c r="E162" i="1"/>
  <c r="E161" i="1"/>
  <c r="E160" i="1"/>
  <c r="E159" i="1"/>
  <c r="E158" i="1"/>
  <c r="E157" i="1"/>
  <c r="E153" i="1"/>
  <c r="E152" i="1"/>
  <c r="E151" i="1"/>
  <c r="E150" i="1"/>
  <c r="E149" i="1"/>
  <c r="E148" i="1"/>
  <c r="E147" i="1"/>
  <c r="E145" i="1"/>
  <c r="E144" i="1"/>
  <c r="E143" i="1"/>
  <c r="E142" i="1"/>
  <c r="E138" i="1"/>
  <c r="E136" i="1"/>
  <c r="E135" i="1"/>
  <c r="E134" i="1"/>
  <c r="E133" i="1"/>
  <c r="E132" i="1"/>
  <c r="E131" i="1"/>
  <c r="E130" i="1"/>
  <c r="E129" i="1"/>
  <c r="E128" i="1"/>
  <c r="E127" i="1"/>
  <c r="E126" i="1"/>
  <c r="E125" i="1"/>
  <c r="E122" i="1"/>
  <c r="E120" i="1"/>
  <c r="E119" i="1"/>
  <c r="E118" i="1"/>
  <c r="E117" i="1"/>
  <c r="E116" i="1"/>
  <c r="E115" i="1"/>
  <c r="E114" i="1"/>
  <c r="E113" i="1"/>
  <c r="E112" i="1"/>
  <c r="E111" i="1"/>
  <c r="E110" i="1"/>
  <c r="E109" i="1"/>
  <c r="E108" i="1"/>
  <c r="E107" i="1"/>
  <c r="E106" i="1"/>
  <c r="E105" i="1"/>
  <c r="E102" i="1"/>
  <c r="E101" i="1"/>
  <c r="E96" i="1"/>
  <c r="E95" i="1"/>
  <c r="E94" i="1"/>
  <c r="E93" i="1"/>
  <c r="E91" i="1"/>
  <c r="E90" i="1"/>
  <c r="E89" i="1"/>
  <c r="E88" i="1"/>
  <c r="E87" i="1"/>
  <c r="E86" i="1"/>
  <c r="E85" i="1"/>
  <c r="E83" i="1"/>
  <c r="E82" i="1"/>
  <c r="E81" i="1"/>
  <c r="E79" i="1"/>
  <c r="E78" i="1"/>
  <c r="E77" i="1"/>
  <c r="E76" i="1"/>
  <c r="E75" i="1"/>
  <c r="E74" i="1"/>
  <c r="E73" i="1"/>
  <c r="E71" i="1"/>
  <c r="E70" i="1"/>
  <c r="E69" i="1"/>
  <c r="E68" i="1"/>
  <c r="E67" i="1"/>
  <c r="E66" i="1"/>
  <c r="E65" i="1"/>
  <c r="E64" i="1"/>
  <c r="E63" i="1"/>
  <c r="E62" i="1"/>
  <c r="E59" i="1"/>
  <c r="E58" i="1"/>
  <c r="E57" i="1"/>
  <c r="E55" i="1"/>
  <c r="E54" i="1"/>
  <c r="E53" i="1"/>
  <c r="E52" i="1"/>
  <c r="E51" i="1"/>
  <c r="E50" i="1"/>
  <c r="E48" i="1"/>
  <c r="E47" i="1"/>
  <c r="E46" i="1"/>
  <c r="E45" i="1"/>
  <c r="E44" i="1"/>
  <c r="E42" i="1"/>
  <c r="E41" i="1"/>
  <c r="E40" i="1"/>
  <c r="E39" i="1"/>
  <c r="E38" i="1"/>
  <c r="E37" i="1"/>
  <c r="E36" i="1"/>
  <c r="E34" i="1"/>
  <c r="E31" i="1"/>
  <c r="E30" i="1"/>
  <c r="E29" i="1"/>
  <c r="E28" i="1"/>
  <c r="E27" i="1"/>
  <c r="E26" i="1"/>
  <c r="E25" i="1"/>
  <c r="E24" i="1"/>
  <c r="E23" i="1"/>
  <c r="E22" i="1"/>
  <c r="E19" i="1"/>
  <c r="E18" i="1"/>
  <c r="E17" i="1"/>
  <c r="E15" i="1"/>
  <c r="E13" i="1"/>
  <c r="E12" i="1"/>
  <c r="E10" i="1"/>
  <c r="E9" i="1"/>
  <c r="E8" i="1"/>
  <c r="E7" i="1"/>
  <c r="E6" i="1"/>
  <c r="E5" i="1"/>
  <c r="E4" i="1"/>
  <c r="D248" i="1"/>
  <c r="I248" i="1" s="1"/>
  <c r="C248" i="1"/>
  <c r="D241" i="1"/>
  <c r="C241" i="1"/>
  <c r="D233" i="1"/>
  <c r="C233" i="1"/>
  <c r="D230" i="1"/>
  <c r="D231" i="1" s="1"/>
  <c r="I231" i="1" s="1"/>
  <c r="C230" i="1"/>
  <c r="C231" i="1" s="1"/>
  <c r="D225" i="1"/>
  <c r="C225" i="1"/>
  <c r="D181" i="1"/>
  <c r="D182" i="1" s="1"/>
  <c r="C181" i="1"/>
  <c r="C182" i="1" s="1"/>
  <c r="D174" i="1"/>
  <c r="C174" i="1"/>
  <c r="D168" i="1"/>
  <c r="I168" i="1" s="1"/>
  <c r="C168" i="1"/>
  <c r="D154" i="1"/>
  <c r="C154" i="1"/>
  <c r="D139" i="1"/>
  <c r="C139" i="1"/>
  <c r="D121" i="1"/>
  <c r="C121" i="1"/>
  <c r="D103" i="1"/>
  <c r="C103" i="1"/>
  <c r="D92" i="1"/>
  <c r="C92" i="1"/>
  <c r="D84" i="1"/>
  <c r="C84" i="1"/>
  <c r="D80" i="1"/>
  <c r="I80" i="1" s="1"/>
  <c r="C80" i="1"/>
  <c r="I72" i="1"/>
  <c r="C72" i="1"/>
  <c r="D60" i="1"/>
  <c r="C60" i="1"/>
  <c r="D56" i="1"/>
  <c r="I56" i="1" s="1"/>
  <c r="C56" i="1"/>
  <c r="D49" i="1"/>
  <c r="C49" i="1"/>
  <c r="D20" i="1"/>
  <c r="I20" i="1" s="1"/>
  <c r="C20" i="1"/>
  <c r="D16" i="1"/>
  <c r="C16" i="1"/>
  <c r="D14" i="1"/>
  <c r="C14" i="1"/>
  <c r="D11" i="1"/>
  <c r="I11" i="1" s="1"/>
  <c r="C11" i="1"/>
  <c r="C172" i="1" l="1"/>
  <c r="D172" i="1"/>
  <c r="I172" i="1" s="1"/>
  <c r="C61" i="1"/>
  <c r="I49" i="1"/>
  <c r="D61" i="1"/>
  <c r="I43" i="1"/>
  <c r="L61" i="1"/>
  <c r="I35" i="1"/>
  <c r="L172" i="1"/>
  <c r="E14" i="1"/>
  <c r="E60" i="1"/>
  <c r="E92" i="1"/>
  <c r="E121" i="1"/>
  <c r="E154" i="1"/>
  <c r="E174" i="1"/>
  <c r="E233" i="1"/>
  <c r="E217" i="1"/>
  <c r="E200" i="1"/>
  <c r="E225" i="1"/>
  <c r="C226" i="1"/>
  <c r="I60" i="1"/>
  <c r="I14" i="1"/>
  <c r="E11" i="1"/>
  <c r="E16" i="1"/>
  <c r="E43" i="1"/>
  <c r="E56" i="1"/>
  <c r="E72" i="1"/>
  <c r="E84" i="1"/>
  <c r="E103" i="1"/>
  <c r="E139" i="1"/>
  <c r="E168" i="1"/>
  <c r="E182" i="1"/>
  <c r="E231" i="1"/>
  <c r="E241" i="1"/>
  <c r="E20" i="1"/>
  <c r="D226" i="1"/>
  <c r="I226" i="1" s="1"/>
  <c r="I230" i="1"/>
  <c r="I217" i="1"/>
  <c r="I182" i="1"/>
  <c r="I174" i="1"/>
  <c r="I154" i="1"/>
  <c r="I121" i="1"/>
  <c r="I92" i="1"/>
  <c r="I84" i="1"/>
  <c r="E49" i="1"/>
  <c r="E80" i="1"/>
  <c r="E248" i="1"/>
  <c r="E214" i="1"/>
  <c r="E221" i="1"/>
  <c r="I241" i="1"/>
  <c r="I233" i="1"/>
  <c r="I225" i="1"/>
  <c r="I221" i="1"/>
  <c r="I181" i="1"/>
  <c r="I139" i="1"/>
  <c r="I141" i="1" s="1"/>
  <c r="I103" i="1"/>
  <c r="I16" i="1"/>
  <c r="E181" i="1"/>
  <c r="E230" i="1"/>
  <c r="E204" i="1"/>
  <c r="D21" i="1"/>
  <c r="D104" i="1"/>
  <c r="C21" i="1"/>
  <c r="C104" i="1"/>
  <c r="I21" i="1" l="1"/>
  <c r="D250" i="1"/>
  <c r="I61" i="1"/>
  <c r="C250" i="1"/>
  <c r="L250" i="1"/>
  <c r="E226" i="1"/>
  <c r="E104" i="1"/>
  <c r="I104" i="1"/>
  <c r="E61" i="1"/>
  <c r="E172" i="1"/>
  <c r="E21" i="1"/>
  <c r="I250" i="1" l="1"/>
  <c r="E250" i="1"/>
</calcChain>
</file>

<file path=xl/sharedStrings.xml><?xml version="1.0" encoding="utf-8"?>
<sst xmlns="http://schemas.openxmlformats.org/spreadsheetml/2006/main" count="616" uniqueCount="573">
  <si>
    <t>行政経営部</t>
  </si>
  <si>
    <t>秘書人事人件費</t>
  </si>
  <si>
    <t>職員健康診断事業</t>
  </si>
  <si>
    <t>秘書人事管理事務事業</t>
  </si>
  <si>
    <t>広報活動事業</t>
  </si>
  <si>
    <t>広報事務事業</t>
  </si>
  <si>
    <t>市民相談事業</t>
  </si>
  <si>
    <t>秘書広報課合計</t>
  </si>
  <si>
    <t>企画事務事業</t>
  </si>
  <si>
    <t>電算管理事業</t>
  </si>
  <si>
    <t>企画政策課合計</t>
  </si>
  <si>
    <t>とよあけ創生推進室合計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</si>
  <si>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</si>
  <si>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</si>
  <si>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</si>
  <si>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</si>
  <si>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</si>
  <si>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</si>
  <si>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</si>
  <si>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</si>
  <si>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</si>
  <si>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</si>
  <si>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</si>
  <si>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</si>
  <si>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</si>
  <si>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</si>
  <si>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</si>
  <si>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</si>
  <si>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駐輪場維持管理事業</t>
  </si>
  <si>
    <t>交通安全推進事業</t>
  </si>
  <si>
    <t>交通安全対策事務事業</t>
  </si>
  <si>
    <t>尾交災事業</t>
  </si>
  <si>
    <t>災害対策事業</t>
  </si>
  <si>
    <t>災害対策事務事業</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</si>
  <si>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</si>
  <si>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</si>
  <si>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</si>
  <si>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</si>
  <si>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</si>
  <si>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</si>
  <si>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</si>
  <si>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</si>
  <si>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</si>
  <si>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</si>
  <si>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</si>
  <si>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</si>
  <si>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</si>
  <si>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</si>
  <si>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</si>
  <si>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火葬場等使用委託事業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</si>
  <si>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</si>
  <si>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</si>
  <si>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</si>
  <si>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</si>
  <si>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</si>
  <si>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</si>
  <si>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</si>
  <si>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</si>
  <si>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</si>
  <si>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</si>
  <si>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</si>
  <si>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臨時福祉給付金事業</t>
  </si>
  <si>
    <t>災害救助事業</t>
  </si>
  <si>
    <t>社会福祉課合計</t>
  </si>
  <si>
    <t>老人福祉事業</t>
  </si>
  <si>
    <t>老人福祉センター運営事業</t>
  </si>
  <si>
    <t>老人憩いの家管理事業</t>
  </si>
  <si>
    <t>老人扶助事業</t>
  </si>
  <si>
    <t>老人福祉事務事業</t>
  </si>
  <si>
    <t>利用者助成事業</t>
  </si>
  <si>
    <t>介護保険特別会計繰出事業</t>
  </si>
  <si>
    <t>高齢者福祉課合計</t>
  </si>
  <si>
    <t>児童館等管理運営事業</t>
  </si>
  <si>
    <t>児童福祉事務事業</t>
  </si>
  <si>
    <t>保育事業</t>
  </si>
  <si>
    <t>児童福祉課合計</t>
  </si>
  <si>
    <t>国民健康保険特別会計繰出事業</t>
  </si>
  <si>
    <t>福祉医療事業</t>
  </si>
  <si>
    <t>老人保健事業</t>
  </si>
  <si>
    <t>福祉医療事務事業</t>
  </si>
  <si>
    <t>後期高齢者医療事業</t>
  </si>
  <si>
    <t>保険料徴収資料等作成事業</t>
  </si>
  <si>
    <t>国民年金事業</t>
  </si>
  <si>
    <t>保険医療課合計</t>
  </si>
  <si>
    <t>保健衛生事業</t>
  </si>
  <si>
    <t>保健センター運営事業</t>
  </si>
  <si>
    <t>休日診療所運営事業</t>
  </si>
  <si>
    <t>健康推進課合計</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</si>
  <si>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</si>
  <si>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</si>
  <si>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</si>
  <si>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</si>
  <si>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</si>
  <si>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</si>
  <si>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</si>
  <si>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</si>
  <si>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</si>
  <si>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</si>
  <si>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</si>
  <si>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</si>
  <si>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商工業振興預託事業</t>
  </si>
  <si>
    <t>観光振興補助事業</t>
  </si>
  <si>
    <t>観光事務事業</t>
  </si>
  <si>
    <t>観光施設整備事業</t>
  </si>
  <si>
    <t>消費者行政推進事業</t>
  </si>
  <si>
    <t>農業土木災害復旧事業</t>
  </si>
  <si>
    <t>産業振興課合計</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</si>
  <si>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</si>
  <si>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</si>
  <si>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</si>
  <si>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</si>
  <si>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</si>
  <si>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</si>
  <si>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</si>
  <si>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</si>
  <si>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</si>
  <si>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</si>
  <si>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</si>
  <si>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</si>
  <si>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</si>
  <si>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</si>
  <si>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</si>
  <si>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</si>
  <si>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桜ヶ丘沓掛線改良事業</t>
  </si>
  <si>
    <t>二村山緑地整備事業</t>
  </si>
  <si>
    <t>公園施設改修事業</t>
  </si>
  <si>
    <t>公園施設維持管理事業</t>
  </si>
  <si>
    <t>公園事務事業</t>
  </si>
  <si>
    <t>下水道事業特別会計繰出事業</t>
  </si>
  <si>
    <t>有料駐車場事業特別会計繰出事業</t>
  </si>
  <si>
    <t>緑化対策事業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</si>
  <si>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</si>
  <si>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</si>
  <si>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</si>
  <si>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</si>
  <si>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</si>
  <si>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</si>
  <si>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</si>
  <si>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</si>
  <si>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</si>
  <si>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</si>
  <si>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</si>
  <si>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し尿汲み取り事業</t>
  </si>
  <si>
    <t>し尿汲み取り事務事業</t>
  </si>
  <si>
    <t>環境課合計</t>
  </si>
  <si>
    <t>経済建設部合計</t>
  </si>
  <si>
    <t>会計管理事業</t>
  </si>
  <si>
    <t>出納室合計</t>
  </si>
  <si>
    <t>常備消防設備維持管理事業</t>
  </si>
  <si>
    <t>常備消防事務事業</t>
  </si>
  <si>
    <t>非常備消防活動事業</t>
  </si>
  <si>
    <t>消防施設設置事業</t>
  </si>
  <si>
    <t>消防施設維持管理事業</t>
  </si>
  <si>
    <t>消防総務課合計</t>
  </si>
  <si>
    <t>消防本部合計</t>
  </si>
  <si>
    <t>教育委員会事務事業</t>
  </si>
  <si>
    <t>学校プール開放事業</t>
  </si>
  <si>
    <t>事務局事務事業</t>
  </si>
  <si>
    <t>教育振興事業</t>
  </si>
  <si>
    <t>教育振興補助事業</t>
  </si>
  <si>
    <t>教育相談事業</t>
  </si>
  <si>
    <t>教育振興事務事業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</si>
  <si>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</si>
  <si>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</si>
  <si>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</si>
  <si>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</si>
  <si>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</si>
  <si>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</si>
  <si>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</si>
  <si>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</si>
  <si>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</si>
  <si>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</si>
  <si>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</si>
  <si>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</si>
  <si>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給食センター施設整備事業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</si>
  <si>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</si>
  <si>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</si>
  <si>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</si>
  <si>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</si>
  <si>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</si>
  <si>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</si>
  <si>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</si>
  <si>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</si>
  <si>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</si>
  <si>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</si>
  <si>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陶芸の館管理事業</t>
  </si>
  <si>
    <t>スポーツ振興事業</t>
  </si>
  <si>
    <t>保健体育総務事務事業</t>
  </si>
  <si>
    <t>体育施設維持管理事業</t>
  </si>
  <si>
    <t>図書館活動事業</t>
  </si>
  <si>
    <t>図書館維持管理事業</t>
  </si>
  <si>
    <t>視聴覚ライブラリー事業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</si>
  <si>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</si>
  <si>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</si>
  <si>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</si>
  <si>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</si>
  <si>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</si>
  <si>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</si>
  <si>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</si>
  <si>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</si>
  <si>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</si>
  <si>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</si>
  <si>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</si>
  <si>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</si>
  <si>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</si>
  <si>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</si>
  <si>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市民意見等</t>
    <rPh sb="0" eb="2">
      <t>シミン</t>
    </rPh>
    <rPh sb="2" eb="5">
      <t>イケントウ</t>
    </rPh>
    <phoneticPr fontId="18"/>
  </si>
  <si>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</si>
  <si>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</si>
  <si>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下水会計</t>
    <rPh sb="0" eb="2">
      <t>キュウリョウ</t>
    </rPh>
    <rPh sb="3" eb="5">
      <t>テア</t>
    </rPh>
    <rPh sb="6" eb="8">
      <t>ゲスイ</t>
    </rPh>
    <rPh sb="8" eb="10">
      <t>カイケイ</t>
    </rPh>
    <phoneticPr fontId="18"/>
  </si>
  <si>
    <t>給料・手当
下水建設会計</t>
    <rPh sb="0" eb="2">
      <t>キュウリョウ</t>
    </rPh>
    <rPh sb="3" eb="5">
      <t>テア</t>
    </rPh>
    <rPh sb="6" eb="8">
      <t>ゲスイ</t>
    </rPh>
    <rPh sb="8" eb="10">
      <t>ケンセツ</t>
    </rPh>
    <rPh sb="10" eb="12">
      <t>カイケイ</t>
    </rPh>
    <phoneticPr fontId="18"/>
  </si>
  <si>
    <t>給料・手当
農排会計</t>
    <rPh sb="0" eb="2">
      <t>キュウリョウ</t>
    </rPh>
    <rPh sb="3" eb="5">
      <t>テア</t>
    </rPh>
    <rPh sb="6" eb="7">
      <t>ノ</t>
    </rPh>
    <rPh sb="7" eb="8">
      <t>ハイ</t>
    </rPh>
    <rPh sb="8" eb="10">
      <t>カイケイ</t>
    </rPh>
    <phoneticPr fontId="18"/>
  </si>
  <si>
    <t>給料・手当
介護会計</t>
    <rPh sb="0" eb="2">
      <t>キュウリョウ</t>
    </rPh>
    <rPh sb="3" eb="5">
      <t>テア</t>
    </rPh>
    <rPh sb="6" eb="8">
      <t>カイゴ</t>
    </rPh>
    <rPh sb="8" eb="10">
      <t>カイケイ</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</si>
  <si>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</si>
  <si>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</si>
  <si>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</si>
  <si>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</si>
  <si>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</si>
  <si>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消防本部</t>
    <rPh sb="0" eb="2">
      <t>ショウボウ</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</si>
  <si>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</si>
  <si>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</si>
  <si>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</si>
  <si>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</si>
  <si>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</si>
  <si>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</si>
  <si>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</si>
  <si>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</si>
  <si>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</si>
  <si>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</si>
  <si>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</si>
  <si>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</si>
  <si>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</si>
  <si>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</si>
  <si>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</si>
  <si>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</si>
  <si>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</si>
  <si>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</si>
  <si>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</si>
  <si>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</si>
  <si>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</si>
  <si>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人件費</t>
    <rPh sb="0" eb="3">
      <t>ジンケンヒ</t>
    </rPh>
    <phoneticPr fontId="18"/>
  </si>
  <si>
    <t>査定 D</t>
    <rPh sb="0" eb="2">
      <t>サテイ</t>
    </rPh>
    <phoneticPr fontId="18"/>
  </si>
  <si>
    <t>査定 E</t>
    <rPh sb="0" eb="2">
      <t>サテイ</t>
    </rPh>
    <phoneticPr fontId="18"/>
  </si>
  <si>
    <t>増減 D－C</t>
    <rPh sb="0" eb="2">
      <t>ゾウゲン</t>
    </rPh>
    <phoneticPr fontId="18"/>
  </si>
  <si>
    <t>増減 E－D</t>
    <rPh sb="0" eb="2">
      <t>ゾウゲン</t>
    </rPh>
    <phoneticPr fontId="18"/>
  </si>
  <si>
    <t>副市長 査定</t>
    <rPh sb="0" eb="1">
      <t>フク</t>
    </rPh>
    <rPh sb="1" eb="3">
      <t>シチョウ</t>
    </rPh>
    <rPh sb="4" eb="6">
      <t>サテイ</t>
    </rPh>
    <phoneticPr fontId="18"/>
  </si>
  <si>
    <t>生涯学習課合計
（文化会館・体育館除）</t>
    <rPh sb="9" eb="10">
      <t>ブン</t>
    </rPh>
    <rPh sb="10" eb="11">
      <t>カ</t>
    </rPh>
    <rPh sb="11" eb="12">
      <t>カイ</t>
    </rPh>
    <rPh sb="12" eb="13">
      <t>カン</t>
    </rPh>
    <rPh sb="14" eb="16">
      <t>タイイク</t>
    </rPh>
    <rPh sb="16" eb="17">
      <t>カン</t>
    </rPh>
    <rPh sb="17" eb="18">
      <t>ノゾ</t>
    </rPh>
    <phoneticPr fontId="18"/>
  </si>
  <si>
    <t>総務課合計</t>
    <phoneticPr fontId="18"/>
  </si>
  <si>
    <t>防災防犯対策室合計</t>
    <rPh sb="0" eb="2">
      <t>ボウサイ</t>
    </rPh>
    <rPh sb="2" eb="4">
      <t>ボウハン</t>
    </rPh>
    <rPh sb="4" eb="7">
      <t>タイサクシツ</t>
    </rPh>
    <rPh sb="7" eb="9">
      <t>ゴウケイ</t>
    </rPh>
    <phoneticPr fontId="18"/>
  </si>
  <si>
    <t>地域活性化推進事務事業</t>
    <rPh sb="0" eb="2">
      <t>チイキ</t>
    </rPh>
    <rPh sb="2" eb="5">
      <t>カッセイカ</t>
    </rPh>
    <rPh sb="5" eb="7">
      <t>スイシン</t>
    </rPh>
    <rPh sb="7" eb="9">
      <t>ジム</t>
    </rPh>
    <phoneticPr fontId="18"/>
  </si>
  <si>
    <t>地域活性化推進室合計</t>
    <rPh sb="0" eb="2">
      <t>チイキ</t>
    </rPh>
    <rPh sb="2" eb="5">
      <t>カッセイカ</t>
    </rPh>
    <rPh sb="5" eb="7">
      <t>スイシン</t>
    </rPh>
    <rPh sb="7" eb="8">
      <t>シツ</t>
    </rPh>
    <phoneticPr fontId="18"/>
  </si>
  <si>
    <t>農村集落家庭排水施設特別会計繰出事業</t>
  </si>
  <si>
    <t>下水道課合計</t>
    <rPh sb="0" eb="3">
      <t>ゲスイドウ</t>
    </rPh>
    <phoneticPr fontId="18"/>
  </si>
  <si>
    <t>査定 F</t>
    <rPh sb="0" eb="2">
      <t>サテイ</t>
    </rPh>
    <phoneticPr fontId="18"/>
  </si>
  <si>
    <t>増減 F－E</t>
    <rPh sb="0" eb="2">
      <t>ゾウゲン</t>
    </rPh>
    <phoneticPr fontId="18"/>
  </si>
  <si>
    <t>市街地整備推進室合計</t>
    <rPh sb="0" eb="3">
      <t>シガイチ</t>
    </rPh>
    <rPh sb="3" eb="5">
      <t>セイビ</t>
    </rPh>
    <rPh sb="5" eb="8">
      <t>スイシンシツ</t>
    </rPh>
    <phoneticPr fontId="18"/>
  </si>
  <si>
    <t>市債元金の償還費</t>
  </si>
  <si>
    <t>市債利子の償還費</t>
  </si>
  <si>
    <t>財政調整基金への積み立て費</t>
  </si>
  <si>
    <t>教育施設建設及び整備基金への積み立て費</t>
  </si>
  <si>
    <t>公共施設建設及び整備基金への積み立て費</t>
  </si>
  <si>
    <t>減債基金への積み立て費</t>
  </si>
  <si>
    <t>平成３０年度　事業別進捗状況</t>
    <rPh sb="0" eb="2">
      <t>ヘイセイ</t>
    </rPh>
    <rPh sb="4" eb="6">
      <t>ネンド</t>
    </rPh>
    <rPh sb="7" eb="9">
      <t>ジギョウ</t>
    </rPh>
    <rPh sb="9" eb="10">
      <t>ベツ</t>
    </rPh>
    <rPh sb="10" eb="12">
      <t>シンチョク</t>
    </rPh>
    <rPh sb="12" eb="14">
      <t>ジョウキョウ</t>
    </rPh>
    <phoneticPr fontId="18"/>
  </si>
  <si>
    <t>平成２９年度
当初予算 Ａ</t>
    <rPh sb="9" eb="11">
      <t>ヨサン</t>
    </rPh>
    <phoneticPr fontId="18"/>
  </si>
  <si>
    <t>平成３０年度
本要求額 Ｂ</t>
    <rPh sb="7" eb="8">
      <t>ホン</t>
    </rPh>
    <rPh sb="8" eb="10">
      <t>ヨウキュウ</t>
    </rPh>
    <rPh sb="10" eb="11">
      <t>ガク</t>
    </rPh>
    <phoneticPr fontId="18"/>
  </si>
  <si>
    <t>市街地開発事業</t>
    <rPh sb="0" eb="3">
      <t>シガイチ</t>
    </rPh>
    <rPh sb="3" eb="5">
      <t>カイハツ</t>
    </rPh>
    <rPh sb="5" eb="7">
      <t>ジギョウ</t>
    </rPh>
    <phoneticPr fontId="18"/>
  </si>
  <si>
    <t>愛知県知事選挙執行事業</t>
    <rPh sb="0" eb="3">
      <t>アイチケン</t>
    </rPh>
    <rPh sb="3" eb="5">
      <t>チジ</t>
    </rPh>
    <rPh sb="5" eb="7">
      <t>センキョ</t>
    </rPh>
    <rPh sb="7" eb="9">
      <t>シッコウ</t>
    </rPh>
    <rPh sb="9" eb="11">
      <t>ジギョウ</t>
    </rPh>
    <phoneticPr fontId="18"/>
  </si>
  <si>
    <t>市長・市議選挙執行事業</t>
    <rPh sb="0" eb="2">
      <t>シチョウ</t>
    </rPh>
    <rPh sb="3" eb="5">
      <t>シギ</t>
    </rPh>
    <rPh sb="5" eb="7">
      <t>センキョ</t>
    </rPh>
    <rPh sb="7" eb="9">
      <t>シッコウ</t>
    </rPh>
    <rPh sb="9" eb="11">
      <t>ジギョウ</t>
    </rPh>
    <phoneticPr fontId="18"/>
  </si>
  <si>
    <t>大脇土地改良区総代選挙執行事業</t>
    <rPh sb="0" eb="2">
      <t>オオワキ</t>
    </rPh>
    <rPh sb="2" eb="4">
      <t>トチ</t>
    </rPh>
    <rPh sb="4" eb="6">
      <t>カイリョウ</t>
    </rPh>
    <rPh sb="6" eb="7">
      <t>ク</t>
    </rPh>
    <rPh sb="7" eb="9">
      <t>ソウダイ</t>
    </rPh>
    <rPh sb="9" eb="11">
      <t>センキョ</t>
    </rPh>
    <rPh sb="11" eb="13">
      <t>シッコウ</t>
    </rPh>
    <rPh sb="13" eb="15">
      <t>ジギョウ</t>
    </rPh>
    <phoneticPr fontId="18"/>
  </si>
  <si>
    <t>愛知県議会議員選挙執行事業</t>
    <rPh sb="0" eb="3">
      <t>アイチケン</t>
    </rPh>
    <rPh sb="3" eb="5">
      <t>ギカイ</t>
    </rPh>
    <rPh sb="5" eb="7">
      <t>ギイン</t>
    </rPh>
    <rPh sb="7" eb="9">
      <t>センキョ</t>
    </rPh>
    <rPh sb="9" eb="11">
      <t>シッコウ</t>
    </rPh>
    <rPh sb="11" eb="13">
      <t>ジギョウ</t>
    </rPh>
    <phoneticPr fontId="18"/>
  </si>
  <si>
    <t>大根若王子線改良事業</t>
    <rPh sb="0" eb="2">
      <t>オオネ</t>
    </rPh>
    <rPh sb="2" eb="3">
      <t>ワカ</t>
    </rPh>
    <rPh sb="3" eb="5">
      <t>オウジ</t>
    </rPh>
    <rPh sb="5" eb="6">
      <t>セン</t>
    </rPh>
    <rPh sb="6" eb="8">
      <t>カイリョウ</t>
    </rPh>
    <rPh sb="8" eb="10">
      <t>ジギョウ</t>
    </rPh>
    <phoneticPr fontId="18"/>
  </si>
  <si>
    <t>消防人件費相当分（給料・手当・共済費等）</t>
    <rPh sb="0" eb="2">
      <t>ショウボウ</t>
    </rPh>
    <rPh sb="2" eb="5">
      <t>ジンケンヒ</t>
    </rPh>
    <rPh sb="5" eb="7">
      <t>ソウトウ</t>
    </rPh>
    <rPh sb="7" eb="8">
      <t>ブン</t>
    </rPh>
    <rPh sb="9" eb="11">
      <t>キュウリョウ</t>
    </rPh>
    <rPh sb="12" eb="14">
      <t>テアテ</t>
    </rPh>
    <rPh sb="15" eb="17">
      <t>キョウサイ</t>
    </rPh>
    <rPh sb="17" eb="18">
      <t>ヒ</t>
    </rPh>
    <rPh sb="18" eb="19">
      <t>トウ</t>
    </rPh>
    <phoneticPr fontId="18"/>
  </si>
  <si>
    <t>建設工事の円滑な遂行を図るため、設計・積算等の技術向上を目的とした研修への参加負担金及び積算資料等の購入費用</t>
  </si>
  <si>
    <t>土木課が管理する道路台帳図書等を更新するための、現地測量及び図面修正作業を行う。</t>
  </si>
  <si>
    <t>道路維持管理に関する消耗品等の購入、道路賠償責任保険への加入及び道路建設促進関係団体への負担金の支払い等の総務事務事業</t>
  </si>
  <si>
    <t>道路等維持作業委託料、道路等維持修繕工事費</t>
  </si>
  <si>
    <t>道路用地寄付のための調査測量設計等委託料及び道路用地購入費</t>
  </si>
  <si>
    <t>区長要望工事の調査測量設計等委託料、道路新設改良舗装工事</t>
  </si>
  <si>
    <t>道路工事等を行うために必要な消耗品等の事務的経費</t>
  </si>
  <si>
    <t>交差点カラー塗装、グリーンベルト設置等区画線の設置</t>
  </si>
  <si>
    <t>流下促進事業及び洪水調節整備事業の、調査測量設計等委託料及び河川改修工事費</t>
  </si>
  <si>
    <t>河川改修工事等を行うために必要な消耗品等の事務的経費</t>
  </si>
  <si>
    <t>河川等維持作業委託、河川等維持修繕工事</t>
  </si>
  <si>
    <t>ため池、調整池のポンプの電気料金等の経費</t>
  </si>
  <si>
    <t>災害時における復旧工事費</t>
  </si>
  <si>
    <t>道路河川災害時における復旧工事費</t>
  </si>
  <si>
    <t>道路反射鏡の修繕に要する経費</t>
    <phoneticPr fontId="18"/>
  </si>
  <si>
    <t>都市計画審議会に係る委員報酬及び旅費等並びに都市計画基礎調査に関する委託料等の経費</t>
  </si>
  <si>
    <t>都市計画事務一般に関する事業並びに住宅・建築物耐震診断・改修に関する経費</t>
    <rPh sb="20" eb="23">
      <t>ケンチクブツ</t>
    </rPh>
    <phoneticPr fontId="32"/>
  </si>
  <si>
    <t>都市計画道路に関する取得用地の維持及び事業用地の緊急取得並びに街路事務全般の経費</t>
  </si>
  <si>
    <t>草刈り等維持管理事業</t>
  </si>
  <si>
    <t>街区公園の改修工事、遊戯施設再整備工事</t>
  </si>
  <si>
    <t>公園内の除草、光熱水費、施設改修等の公園を維持管理する経費</t>
    <rPh sb="27" eb="29">
      <t>ケイヒ</t>
    </rPh>
    <phoneticPr fontId="32"/>
  </si>
  <si>
    <t>臨時職員の賃金、講習会への参加費、公園緑地関係団体等に支払う負担金の費用</t>
  </si>
  <si>
    <t>有料駐車場事業特別会計を運営するのに必要な一般会計からの繰出金</t>
  </si>
  <si>
    <t>種苗生産事業者への補助金</t>
  </si>
  <si>
    <t>花に関するボランティアの研修、緑化に関する啓発に関する経費</t>
  </si>
  <si>
    <t>既設道路の切替、道路築造、それに伴う調査測量設計等委託料</t>
    <rPh sb="8" eb="10">
      <t>ドウロ</t>
    </rPh>
    <rPh sb="10" eb="12">
      <t>チクゾウ</t>
    </rPh>
    <rPh sb="16" eb="17">
      <t>トモナ</t>
    </rPh>
    <rPh sb="18" eb="20">
      <t>チョウサ</t>
    </rPh>
    <rPh sb="20" eb="22">
      <t>ソクリョウ</t>
    </rPh>
    <rPh sb="22" eb="24">
      <t>セッケイ</t>
    </rPh>
    <rPh sb="24" eb="25">
      <t>トウ</t>
    </rPh>
    <rPh sb="25" eb="27">
      <t>イタク</t>
    </rPh>
    <rPh sb="27" eb="28">
      <t>リョウ</t>
    </rPh>
    <phoneticPr fontId="32"/>
  </si>
  <si>
    <t>土地改良事業に関する経費</t>
  </si>
  <si>
    <t>土地改良にかかる負担金等</t>
    <rPh sb="11" eb="12">
      <t>トウ</t>
    </rPh>
    <phoneticPr fontId="18"/>
  </si>
  <si>
    <t>生涯学習情報誌チャレンジ(年2回広報折込・年1回冊子)発行及び社会教育委員関連事業</t>
  </si>
  <si>
    <t>豊明市小中学校PTA連絡協議会補助金、青少年健全育成モデル地区補助金、豊明市文化系ジュニアクラブ補助金、豊明市女性の会補助金</t>
    <rPh sb="55" eb="57">
      <t>ジョセイ</t>
    </rPh>
    <rPh sb="58" eb="59">
      <t>カイ</t>
    </rPh>
    <phoneticPr fontId="18"/>
  </si>
  <si>
    <t>大学市民講座、公民館講座の運営費および「とよあけ大学ひまわり」補助金</t>
    <rPh sb="0" eb="2">
      <t>ダイガク</t>
    </rPh>
    <rPh sb="2" eb="4">
      <t>シミン</t>
    </rPh>
    <rPh sb="4" eb="6">
      <t>コウザ</t>
    </rPh>
    <phoneticPr fontId="18"/>
  </si>
  <si>
    <t>中央公民館・南部公民館の維持管理</t>
  </si>
  <si>
    <t>文化財の保護・保全に対する補助金及び樹木剪定等の事業費</t>
  </si>
  <si>
    <t>社会教育指導員報酬及び市史編さん室に関する事業費</t>
  </si>
  <si>
    <t>勅使会館施設の維持管理に係る経費</t>
  </si>
  <si>
    <t>放課後子ども教室、成人式開催、家庭教育事業など青少年育成事業</t>
  </si>
  <si>
    <t>陶芸の館の窓口業務、清掃、空調機保守委託等、施設の維持管理に係る費用。及び、陶芸教室の開催に係る経費</t>
  </si>
  <si>
    <t>福祉体育館及び体育施設指定管理料、体育施設用地借地料、学校体育施設スポーツ開放管理委託料、体育施設の営繕工事に要する経費</t>
    <phoneticPr fontId="18"/>
  </si>
  <si>
    <t>スポーツ推進委員、スポーツ表彰審査、スポーツ推進計画審議会、指定管理者審査委員会委員報酬、スポーツ推進委員負担金</t>
    <rPh sb="30" eb="32">
      <t>シテイ</t>
    </rPh>
    <rPh sb="32" eb="35">
      <t>カンリシャ</t>
    </rPh>
    <rPh sb="35" eb="37">
      <t>シンサ</t>
    </rPh>
    <rPh sb="37" eb="40">
      <t>イインカイ</t>
    </rPh>
    <phoneticPr fontId="18"/>
  </si>
  <si>
    <t>市主催事業をスポーツ推進委員、体育協会、レクリエーション協会へ事業委託をする経費（自然歩道を歩く会　・ラジオ体操会　・全国一斉あそびの日）、体育協会、レクリエーション協会、スポーツクラブ補助金，ふれあい広場設置補助金</t>
    <phoneticPr fontId="18"/>
  </si>
  <si>
    <t>社会福祉事業、その他の社会福祉の効果的運用と組織的活動の支援を図るため、各種団体の自主的活動促進事業</t>
  </si>
  <si>
    <t>総合福祉会館の保守管理委託費用
(施設清掃委託、エレベータ保守点検、消防設備保守点検等）</t>
    <phoneticPr fontId="18"/>
  </si>
  <si>
    <t>日赤、総合福祉会館等に関する経常経費及び事務経費</t>
  </si>
  <si>
    <t>障がい福祉事業の委託関係や関係団体への補助金・負担金（生活介護事業所運営費補助、各障がい者団体への補助、成年後見センター運営費負担金等）</t>
  </si>
  <si>
    <t>一定条件の障がい者への国・県・市からの手当、障害者自立支援法に基づく自立支援給付費と地域生活支援事業費</t>
  </si>
  <si>
    <t>障害福祉計画等策定委員会報酬、障害支援区分認定に伴う審査会委員報酬、認定調査やその他事務事業に伴う臨時職員賃金</t>
  </si>
  <si>
    <t>嘱託医報酬、就労支援やレセプト点検に伴う臨時職員賃金、生活保護システムに関する電算委託料、借上料</t>
  </si>
  <si>
    <t>保護受給者に対する生活扶助費、住宅扶助費、医療扶助費、介護扶助費、教育扶助費、葬祭扶助費、出産扶助費、保護施設事務費</t>
  </si>
  <si>
    <t>災害救助費</t>
    <rPh sb="0" eb="2">
      <t>サイガイ</t>
    </rPh>
    <rPh sb="2" eb="4">
      <t>キュウジョ</t>
    </rPh>
    <rPh sb="4" eb="5">
      <t>ヒ</t>
    </rPh>
    <phoneticPr fontId="18"/>
  </si>
  <si>
    <t>高齢者報償金、在宅福祉推進活動委託料、配食サービス事業委託料、老人クラブ補助金、シルバー人材センター補助金</t>
  </si>
  <si>
    <t>工事費、需用費、光熱水費、修繕料、管理委託料</t>
  </si>
  <si>
    <t>需用費、管理委託料</t>
  </si>
  <si>
    <t>保護措置費、介護手当給付費</t>
    <rPh sb="6" eb="8">
      <t>カイゴ</t>
    </rPh>
    <rPh sb="8" eb="10">
      <t>テア</t>
    </rPh>
    <rPh sb="10" eb="12">
      <t>キュウフ</t>
    </rPh>
    <rPh sb="12" eb="13">
      <t>ヒ</t>
    </rPh>
    <phoneticPr fontId="39"/>
  </si>
  <si>
    <t>消耗品費、印刷製本費</t>
  </si>
  <si>
    <t>社会福祉法人利用者負担軽減措置の事業費補助金で事業所への補助</t>
  </si>
  <si>
    <t>介護保険特別会計への法定繰出金</t>
    <rPh sb="10" eb="12">
      <t>ホウテイ</t>
    </rPh>
    <rPh sb="12" eb="13">
      <t>クリ</t>
    </rPh>
    <phoneticPr fontId="1"/>
  </si>
  <si>
    <t>児童館等の運営及び施設管理に必要な経費</t>
    <rPh sb="3" eb="4">
      <t>トウ</t>
    </rPh>
    <phoneticPr fontId="39"/>
  </si>
  <si>
    <t>療育支援に関する経費、団体支援に関する経費、各種手当て</t>
  </si>
  <si>
    <t>保育の運営及び施設管理に必要な経費</t>
  </si>
  <si>
    <t>尾張東部地域救急医療対策協議会負担金、医師会補助金、歯科医師会補助金、一般診療所交付金、歯科診療所交付金、不妊検査及び不妊治療費等助成金</t>
  </si>
  <si>
    <t>予防接種（集団・個別）に関する経費、任意予防接種費用助成金</t>
  </si>
  <si>
    <t>母子保健法・健康増進法に基づく、各種がん検診等委託料、妊婦及び乳幼児健診に関する経費</t>
  </si>
  <si>
    <t>各種健康教室の講師料、がん検診や乳幼児健診のデータ電算入力及び検（健）診票の作成</t>
  </si>
  <si>
    <t>保健センター運営に関わる光熱水費・各種機器の借上料等施設管理の経費</t>
  </si>
  <si>
    <t>休日診療所の運営に関する経費</t>
  </si>
  <si>
    <t>環境整備、狂犬病予防対策及び合併処理浄化槽設置費補助金交付等に関する経費</t>
  </si>
  <si>
    <t>公害対策に関する経費</t>
  </si>
  <si>
    <t>公害対策事務に関する経費</t>
  </si>
  <si>
    <t>東部知多衛生組合に関する負担金</t>
  </si>
  <si>
    <t>一般廃棄物（資源ごみ）収集運搬・処分委託料、資源ごみ回収奨励金等</t>
  </si>
  <si>
    <t>清掃及び清掃事務所に関する経費</t>
  </si>
  <si>
    <t>一般廃棄物（可燃ごみ）収集運搬・処分委託料</t>
  </si>
  <si>
    <t>塵芥収集に関する経費</t>
  </si>
  <si>
    <t>し尿汲み取りの委託に関する経費</t>
  </si>
  <si>
    <t>し尿処理に関する経費</t>
  </si>
  <si>
    <t>下水道事業特別会計を運営するのに必要な一般会計からの繰出金</t>
  </si>
  <si>
    <t>給食センターにて学校給食を作製</t>
  </si>
  <si>
    <t>給食センターの施設維持管理と営繕工事を施工</t>
  </si>
  <si>
    <t>給食センターで使用する備品の整備</t>
  </si>
  <si>
    <t>芸術性のある鑑賞型事業、市民参型事業及び家族向け等の事業を行い、市民に音楽や芸術に触れる機会を提供する。</t>
  </si>
  <si>
    <t>文化会館を運営するために必要な維持管理関係の経費</t>
  </si>
  <si>
    <t>教育委員報酬、旅費及び負担金</t>
    <rPh sb="11" eb="14">
      <t>フタンキン</t>
    </rPh>
    <phoneticPr fontId="32"/>
  </si>
  <si>
    <t>学校プール管理業務委託料（栄、中央小学校プールの一般開放事業）</t>
  </si>
  <si>
    <t>児童生徒数の把握、学区ごとの集計、学齢簿作成、就園奨励費名簿作成等</t>
  </si>
  <si>
    <t>小中学校の英語指導のためALT業務委託。部活動への地域指導者の活用謝礼。定住外国人日本語教育推進プレクラス・プレスクール事業委託</t>
    <rPh sb="36" eb="38">
      <t>テイジュウ</t>
    </rPh>
    <rPh sb="38" eb="40">
      <t>ガイコク</t>
    </rPh>
    <rPh sb="40" eb="41">
      <t>ジン</t>
    </rPh>
    <rPh sb="41" eb="44">
      <t>ニホンゴ</t>
    </rPh>
    <rPh sb="44" eb="46">
      <t>キョウイク</t>
    </rPh>
    <rPh sb="46" eb="48">
      <t>スイシン</t>
    </rPh>
    <rPh sb="60" eb="62">
      <t>ジギョウ</t>
    </rPh>
    <phoneticPr fontId="18"/>
  </si>
  <si>
    <t>保護者負担軽減（私立幼稚園就園奨励費、私立高等学校授業料補助）、　幼稚園振興（私立幼稚園経常経費補助）、　小中学校教育振興（教育振興補助、部活動運営費補助）</t>
  </si>
  <si>
    <t>教育相談員、適応指導教室指導員、スクールカウンセラー等の人件費</t>
  </si>
  <si>
    <t>スクールソーシャルワーカー、養護教員補助、外国人への対応スタッフ、教員補助、図書室司書など各学校への市独自の職員配置。小中学校野外活動のバス代を負担。教育委員会に指導主事を置き、県との連絡調整や各学校の指導にあたる。</t>
    <rPh sb="14" eb="16">
      <t>ヨウゴ</t>
    </rPh>
    <rPh sb="16" eb="18">
      <t>キョウイン</t>
    </rPh>
    <rPh sb="18" eb="20">
      <t>ホジョ</t>
    </rPh>
    <phoneticPr fontId="32"/>
  </si>
  <si>
    <t>各小学校営繕工事（実施事業、臨時事業、）　中規模営繕工事（維持工事費）</t>
  </si>
  <si>
    <t>学校用務員等報酬、学校医等報酬、学校の光熱水費等の需用費、備品購入費、施設の保守管理に係る業務委託料及び機器の借上料等</t>
  </si>
  <si>
    <t>各教科用等で使う消耗品の購入。児童の検査料及び教職員の健康診断。学力テストの半額負担。図書の購入。各教科の教材用備品購入</t>
  </si>
  <si>
    <t>日本スポーツ振興センター共済掛金の公費負担。クラブ活動の用品購入補助。修学旅行事前調査の経費補助</t>
  </si>
  <si>
    <t>要保護児童の修学旅行費、医療費扶助。準要保護児童の学用品費、給食費、修学旅行費などを扶助する。特別支援教育就学奨励費は国の基準により給付</t>
  </si>
  <si>
    <t>各中学校営繕工事（実施事業、臨時事業、）　中規模営繕工事（維持工事費）</t>
  </si>
  <si>
    <t>各教科用等で使う消耗品の購入。生徒の検査料及び教職員の健康診断。学力テストの半額負担。図書の購入。各教科の教材用備品購入</t>
  </si>
  <si>
    <t>日本スポーツ振興センター共済掛金の公費負担。修学旅行事前調査等の経費補助</t>
  </si>
  <si>
    <t>要保護生徒の修学旅行費、医療費扶助。準要保護生徒の学用品費、給食費、修学旅行費などを扶助する。特別支援教育就学奨励費は国の基準により給付</t>
  </si>
  <si>
    <t>国民健康保険特別会計を運営するのに必要な一般会計からの繰出金</t>
  </si>
  <si>
    <t>子ども医療費等福祉医療の助成費</t>
  </si>
  <si>
    <t>福祉医療費事務の事務費</t>
  </si>
  <si>
    <t>後期高齢者医療制度加入被保険者の医療費を後期高齢者医療広域連合に支払う負担金と制度を支えるための経費</t>
  </si>
  <si>
    <t>国民年金保険料の取得・喪失及び免除等の年金事務を行う経費</t>
  </si>
  <si>
    <t>国民年金の異動（加入、脱退）に伴う諸申請の受付、相談。受け付けた各種申請書の進達。国民年金の啓発</t>
  </si>
  <si>
    <t>団員報酬、分団交付金、団員費用弁償、消防団車両等の修繕料</t>
  </si>
  <si>
    <t>防火水槽新設等補助金、市民が初期消火を行うための立ち上り消火栓設置等補助金</t>
    <rPh sb="0" eb="2">
      <t>ボウカ</t>
    </rPh>
    <rPh sb="2" eb="4">
      <t>スイソウ</t>
    </rPh>
    <rPh sb="4" eb="6">
      <t>シンセツ</t>
    </rPh>
    <rPh sb="6" eb="7">
      <t>トウ</t>
    </rPh>
    <rPh sb="7" eb="10">
      <t>ホジョキン</t>
    </rPh>
    <phoneticPr fontId="18"/>
  </si>
  <si>
    <t>消防隊が使用する消火栓維持管理負担金、消火栓設置負担金</t>
    <rPh sb="19" eb="22">
      <t>ショウカセン</t>
    </rPh>
    <rPh sb="22" eb="24">
      <t>セッチ</t>
    </rPh>
    <rPh sb="24" eb="27">
      <t>フタンキン</t>
    </rPh>
    <phoneticPr fontId="18"/>
  </si>
  <si>
    <t>尾三消防組合への負担金、その他各種負担金及び交付金、地下式消火栓設置検査手数料、保険料、印刷製本費</t>
    <rPh sb="0" eb="1">
      <t>ビ</t>
    </rPh>
    <rPh sb="1" eb="2">
      <t>サン</t>
    </rPh>
    <rPh sb="2" eb="4">
      <t>ショウボウ</t>
    </rPh>
    <rPh sb="4" eb="6">
      <t>クミアイ</t>
    </rPh>
    <rPh sb="8" eb="11">
      <t>フタンキン</t>
    </rPh>
    <rPh sb="14" eb="15">
      <t>タ</t>
    </rPh>
    <rPh sb="15" eb="17">
      <t>カクシュ</t>
    </rPh>
    <rPh sb="17" eb="20">
      <t>フタンキン</t>
    </rPh>
    <rPh sb="20" eb="21">
      <t>オヨ</t>
    </rPh>
    <rPh sb="22" eb="24">
      <t>コウフ</t>
    </rPh>
    <rPh sb="24" eb="25">
      <t>キン</t>
    </rPh>
    <rPh sb="26" eb="29">
      <t>チカシキ</t>
    </rPh>
    <rPh sb="29" eb="32">
      <t>ショウカセン</t>
    </rPh>
    <rPh sb="32" eb="34">
      <t>セッチ</t>
    </rPh>
    <rPh sb="34" eb="36">
      <t>ケンサ</t>
    </rPh>
    <rPh sb="36" eb="39">
      <t>テスウリョウ</t>
    </rPh>
    <rPh sb="40" eb="43">
      <t>ホケンリョウ</t>
    </rPh>
    <rPh sb="44" eb="46">
      <t>インサツ</t>
    </rPh>
    <rPh sb="46" eb="48">
      <t>セイホン</t>
    </rPh>
    <rPh sb="48" eb="49">
      <t>ヒ</t>
    </rPh>
    <phoneticPr fontId="18"/>
  </si>
  <si>
    <t>図書館資料の購入及び講座・講演会の開催など市民への読書推進活動のための経費</t>
  </si>
  <si>
    <t>図書館施設の管理全般と図書館業務に係る電算システムの維持管理のための経費</t>
  </si>
  <si>
    <t>学校教育・社会教育のためのビデオ教材の購入やビデオ講習会の開催など視聴覚ライブラリー運営に関する経費</t>
  </si>
  <si>
    <t>健康推進活動事業</t>
    <rPh sb="0" eb="2">
      <t>ケンコウ</t>
    </rPh>
    <rPh sb="2" eb="4">
      <t>スイシン</t>
    </rPh>
    <rPh sb="4" eb="6">
      <t>カツドウ</t>
    </rPh>
    <phoneticPr fontId="18"/>
  </si>
  <si>
    <t>高齢者予防接種事業</t>
    <rPh sb="0" eb="3">
      <t>コウレイシャ</t>
    </rPh>
    <rPh sb="5" eb="7">
      <t>セッシュ</t>
    </rPh>
    <phoneticPr fontId="18"/>
  </si>
  <si>
    <t>臨職報酬 精査等</t>
    <rPh sb="0" eb="2">
      <t>リンショク</t>
    </rPh>
    <rPh sb="2" eb="4">
      <t>ホウシュウ</t>
    </rPh>
    <rPh sb="5" eb="7">
      <t>セイサ</t>
    </rPh>
    <rPh sb="7" eb="8">
      <t>トウ</t>
    </rPh>
    <phoneticPr fontId="18"/>
  </si>
  <si>
    <t>システム改修委託 追加等</t>
    <rPh sb="4" eb="6">
      <t>カイシュウ</t>
    </rPh>
    <rPh sb="6" eb="8">
      <t>イタク</t>
    </rPh>
    <rPh sb="9" eb="11">
      <t>ツイカ</t>
    </rPh>
    <rPh sb="11" eb="12">
      <t>トウ</t>
    </rPh>
    <phoneticPr fontId="18"/>
  </si>
  <si>
    <t>協議会負担金 増等</t>
    <rPh sb="0" eb="3">
      <t>キョウギカイ</t>
    </rPh>
    <rPh sb="3" eb="6">
      <t>フタンキン</t>
    </rPh>
    <rPh sb="7" eb="8">
      <t>ゾウ</t>
    </rPh>
    <rPh sb="8" eb="9">
      <t>トウ</t>
    </rPh>
    <phoneticPr fontId="18"/>
  </si>
  <si>
    <t>商工業振興補助事業</t>
    <phoneticPr fontId="18"/>
  </si>
  <si>
    <t>商工総務事務事業</t>
    <phoneticPr fontId="18"/>
  </si>
  <si>
    <t>「ふるさと納税」関連予算が「商工総務事務事業」へ移動</t>
    <rPh sb="5" eb="7">
      <t>ノウゼイ</t>
    </rPh>
    <rPh sb="8" eb="10">
      <t>カンレン</t>
    </rPh>
    <rPh sb="10" eb="12">
      <t>ヨサン</t>
    </rPh>
    <rPh sb="24" eb="26">
      <t>イドウ</t>
    </rPh>
    <phoneticPr fontId="18"/>
  </si>
  <si>
    <t>工事検査補助委託 精査等</t>
    <rPh sb="0" eb="2">
      <t>コウジ</t>
    </rPh>
    <rPh sb="2" eb="4">
      <t>ケンサ</t>
    </rPh>
    <rPh sb="4" eb="6">
      <t>ホジョ</t>
    </rPh>
    <rPh sb="6" eb="8">
      <t>イタク</t>
    </rPh>
    <rPh sb="9" eb="11">
      <t>セイサ</t>
    </rPh>
    <rPh sb="11" eb="12">
      <t>トウ</t>
    </rPh>
    <phoneticPr fontId="18"/>
  </si>
  <si>
    <t>通信運搬費(郵便料金)  精査等</t>
    <rPh sb="0" eb="2">
      <t>ツウシン</t>
    </rPh>
    <rPh sb="2" eb="4">
      <t>ウンパン</t>
    </rPh>
    <rPh sb="4" eb="5">
      <t>ヒ</t>
    </rPh>
    <rPh sb="6" eb="8">
      <t>ユウビン</t>
    </rPh>
    <rPh sb="8" eb="10">
      <t>リョウキン</t>
    </rPh>
    <rPh sb="13" eb="15">
      <t>セイサ</t>
    </rPh>
    <rPh sb="15" eb="16">
      <t>トウ</t>
    </rPh>
    <phoneticPr fontId="18"/>
  </si>
  <si>
    <t>工事費 精査等</t>
    <rPh sb="0" eb="2">
      <t>コウジ</t>
    </rPh>
    <rPh sb="2" eb="3">
      <t>ヒ</t>
    </rPh>
    <rPh sb="4" eb="6">
      <t>セイサ</t>
    </rPh>
    <rPh sb="6" eb="7">
      <t>トウ</t>
    </rPh>
    <phoneticPr fontId="18"/>
  </si>
  <si>
    <t>自動車購入費 精査等</t>
    <rPh sb="0" eb="2">
      <t>ジドウ</t>
    </rPh>
    <rPh sb="2" eb="3">
      <t>シャ</t>
    </rPh>
    <rPh sb="3" eb="6">
      <t>コウニュウヒ</t>
    </rPh>
    <phoneticPr fontId="18"/>
  </si>
  <si>
    <t>電算関係委託料  精査等</t>
    <rPh sb="0" eb="2">
      <t>デンサン</t>
    </rPh>
    <rPh sb="2" eb="4">
      <t>カンケイ</t>
    </rPh>
    <rPh sb="4" eb="6">
      <t>イタク</t>
    </rPh>
    <rPh sb="6" eb="7">
      <t>リョウ</t>
    </rPh>
    <phoneticPr fontId="18"/>
  </si>
  <si>
    <t>謝礼  精査</t>
    <rPh sb="0" eb="2">
      <t>シャレイ</t>
    </rPh>
    <phoneticPr fontId="18"/>
  </si>
  <si>
    <t>消耗品費 追加等</t>
    <rPh sb="0" eb="2">
      <t>ショウモウ</t>
    </rPh>
    <rPh sb="2" eb="3">
      <t>ヒン</t>
    </rPh>
    <rPh sb="3" eb="4">
      <t>ヒ</t>
    </rPh>
    <rPh sb="5" eb="7">
      <t>ツイカ</t>
    </rPh>
    <rPh sb="7" eb="8">
      <t>トウ</t>
    </rPh>
    <phoneticPr fontId="18"/>
  </si>
  <si>
    <t>放置自転車撤去処分委託 精査</t>
    <rPh sb="0" eb="2">
      <t>ホウチ</t>
    </rPh>
    <rPh sb="2" eb="5">
      <t>ジテンシャ</t>
    </rPh>
    <rPh sb="5" eb="7">
      <t>テッキョ</t>
    </rPh>
    <rPh sb="7" eb="9">
      <t>ショブン</t>
    </rPh>
    <rPh sb="9" eb="11">
      <t>イタク</t>
    </rPh>
    <rPh sb="12" eb="14">
      <t>セイサ</t>
    </rPh>
    <phoneticPr fontId="18"/>
  </si>
  <si>
    <t>訓練会場整備委託料 精査</t>
    <rPh sb="0" eb="2">
      <t>クンレン</t>
    </rPh>
    <rPh sb="2" eb="4">
      <t>カイジョウ</t>
    </rPh>
    <rPh sb="4" eb="6">
      <t>セイビ</t>
    </rPh>
    <rPh sb="6" eb="8">
      <t>イタク</t>
    </rPh>
    <rPh sb="8" eb="9">
      <t>リョウ</t>
    </rPh>
    <rPh sb="10" eb="12">
      <t>セイサ</t>
    </rPh>
    <phoneticPr fontId="18"/>
  </si>
  <si>
    <t>資機材購入費 増等</t>
    <rPh sb="0" eb="3">
      <t>シキザイ</t>
    </rPh>
    <rPh sb="3" eb="6">
      <t>コウニュウヒ</t>
    </rPh>
    <rPh sb="7" eb="8">
      <t>ゾウ</t>
    </rPh>
    <rPh sb="8" eb="9">
      <t>トウ</t>
    </rPh>
    <phoneticPr fontId="18"/>
  </si>
  <si>
    <t>電算関係委託料  精査</t>
    <rPh sb="0" eb="2">
      <t>デンサン</t>
    </rPh>
    <rPh sb="2" eb="4">
      <t>カンケイ</t>
    </rPh>
    <rPh sb="4" eb="6">
      <t>イタク</t>
    </rPh>
    <rPh sb="6" eb="7">
      <t>リョウ</t>
    </rPh>
    <phoneticPr fontId="18"/>
  </si>
  <si>
    <t>固定資産評価業務委託　精査</t>
    <rPh sb="0" eb="2">
      <t>コテイ</t>
    </rPh>
    <rPh sb="2" eb="4">
      <t>シサン</t>
    </rPh>
    <rPh sb="4" eb="6">
      <t>ヒョウカ</t>
    </rPh>
    <rPh sb="6" eb="8">
      <t>ギョウム</t>
    </rPh>
    <rPh sb="8" eb="10">
      <t>イタク</t>
    </rPh>
    <rPh sb="11" eb="13">
      <t>セイサ</t>
    </rPh>
    <phoneticPr fontId="18"/>
  </si>
  <si>
    <t>手数料（口座振替） 精査等</t>
    <rPh sb="0" eb="3">
      <t>テスウリョウ</t>
    </rPh>
    <rPh sb="4" eb="6">
      <t>コウザ</t>
    </rPh>
    <rPh sb="6" eb="8">
      <t>フリカエ</t>
    </rPh>
    <rPh sb="10" eb="12">
      <t>セイサ</t>
    </rPh>
    <rPh sb="12" eb="13">
      <t>トウ</t>
    </rPh>
    <phoneticPr fontId="18"/>
  </si>
  <si>
    <t>印刷製本費 精査</t>
    <rPh sb="0" eb="2">
      <t>インサツ</t>
    </rPh>
    <rPh sb="2" eb="4">
      <t>セイホン</t>
    </rPh>
    <rPh sb="4" eb="5">
      <t>ヒ</t>
    </rPh>
    <rPh sb="6" eb="8">
      <t>セイサ</t>
    </rPh>
    <phoneticPr fontId="18"/>
  </si>
  <si>
    <t>友好都市職員受入委託 精査等</t>
    <rPh sb="0" eb="2">
      <t>ユウコウ</t>
    </rPh>
    <rPh sb="2" eb="4">
      <t>トシ</t>
    </rPh>
    <rPh sb="4" eb="6">
      <t>ショクイン</t>
    </rPh>
    <rPh sb="6" eb="8">
      <t>ウケイ</t>
    </rPh>
    <rPh sb="8" eb="10">
      <t>イタク</t>
    </rPh>
    <rPh sb="11" eb="13">
      <t>セイサ</t>
    </rPh>
    <rPh sb="13" eb="14">
      <t>トウ</t>
    </rPh>
    <phoneticPr fontId="18"/>
  </si>
  <si>
    <t>ちらし配布業務委託 精査</t>
    <rPh sb="3" eb="5">
      <t>ハイフ</t>
    </rPh>
    <rPh sb="5" eb="7">
      <t>ギョウム</t>
    </rPh>
    <rPh sb="7" eb="9">
      <t>イタク</t>
    </rPh>
    <rPh sb="10" eb="12">
      <t>セイサ</t>
    </rPh>
    <phoneticPr fontId="18"/>
  </si>
  <si>
    <t>修繕料 精査等</t>
    <rPh sb="0" eb="2">
      <t>シュウゼン</t>
    </rPh>
    <rPh sb="2" eb="3">
      <t>リョウ</t>
    </rPh>
    <rPh sb="4" eb="6">
      <t>セイサ</t>
    </rPh>
    <rPh sb="6" eb="7">
      <t>トウ</t>
    </rPh>
    <phoneticPr fontId="18"/>
  </si>
  <si>
    <t>特定建築物点検委託 追加等</t>
    <rPh sb="0" eb="2">
      <t>トクテイ</t>
    </rPh>
    <rPh sb="2" eb="5">
      <t>ケンチクブツ</t>
    </rPh>
    <rPh sb="5" eb="7">
      <t>テンケン</t>
    </rPh>
    <rPh sb="7" eb="9">
      <t>イタク</t>
    </rPh>
    <rPh sb="10" eb="12">
      <t>ツイカ</t>
    </rPh>
    <rPh sb="12" eb="13">
      <t>トウ</t>
    </rPh>
    <phoneticPr fontId="18"/>
  </si>
  <si>
    <t>電算関係委託料  精査等</t>
    <rPh sb="0" eb="2">
      <t>デンサン</t>
    </rPh>
    <rPh sb="2" eb="4">
      <t>カンケイ</t>
    </rPh>
    <rPh sb="4" eb="6">
      <t>イタク</t>
    </rPh>
    <rPh sb="6" eb="7">
      <t>リョウ</t>
    </rPh>
    <rPh sb="11" eb="12">
      <t>トウ</t>
    </rPh>
    <phoneticPr fontId="18"/>
  </si>
  <si>
    <t>電算関係借上料  精査等</t>
    <rPh sb="0" eb="2">
      <t>デンサン</t>
    </rPh>
    <rPh sb="2" eb="4">
      <t>カンケイ</t>
    </rPh>
    <rPh sb="4" eb="5">
      <t>カ</t>
    </rPh>
    <rPh sb="5" eb="6">
      <t>ウエ</t>
    </rPh>
    <rPh sb="6" eb="7">
      <t>リョウ</t>
    </rPh>
    <rPh sb="11" eb="12">
      <t>トウ</t>
    </rPh>
    <phoneticPr fontId="18"/>
  </si>
  <si>
    <t>一部事業を介護特会への組替による減等</t>
    <rPh sb="0" eb="2">
      <t>イチブ</t>
    </rPh>
    <rPh sb="2" eb="4">
      <t>ジギョウ</t>
    </rPh>
    <rPh sb="5" eb="7">
      <t>カイゴ</t>
    </rPh>
    <rPh sb="7" eb="8">
      <t>トク</t>
    </rPh>
    <rPh sb="8" eb="9">
      <t>カイ</t>
    </rPh>
    <rPh sb="11" eb="13">
      <t>クミカエ</t>
    </rPh>
    <rPh sb="16" eb="17">
      <t>ゲン</t>
    </rPh>
    <rPh sb="17" eb="18">
      <t>トウ</t>
    </rPh>
    <phoneticPr fontId="18"/>
  </si>
  <si>
    <t>高齢者外出支援事業費 増</t>
    <rPh sb="0" eb="3">
      <t>コウレイシャ</t>
    </rPh>
    <rPh sb="3" eb="5">
      <t>ガイシュツ</t>
    </rPh>
    <rPh sb="5" eb="7">
      <t>シエン</t>
    </rPh>
    <rPh sb="7" eb="9">
      <t>ジギョウ</t>
    </rPh>
    <rPh sb="9" eb="10">
      <t>ヒ</t>
    </rPh>
    <rPh sb="11" eb="12">
      <t>ゾウ</t>
    </rPh>
    <phoneticPr fontId="18"/>
  </si>
  <si>
    <t>繰出金 精査</t>
    <rPh sb="0" eb="2">
      <t>クリダ</t>
    </rPh>
    <rPh sb="2" eb="3">
      <t>キン</t>
    </rPh>
    <rPh sb="4" eb="6">
      <t>セイサ</t>
    </rPh>
    <phoneticPr fontId="18"/>
  </si>
  <si>
    <t>通所居宅ｻｰﾋﾞｽ事業費 精査等</t>
    <rPh sb="0" eb="2">
      <t>ツウショ</t>
    </rPh>
    <rPh sb="2" eb="4">
      <t>キョタク</t>
    </rPh>
    <rPh sb="9" eb="12">
      <t>ジギョウヒ</t>
    </rPh>
    <rPh sb="13" eb="15">
      <t>セイサ</t>
    </rPh>
    <rPh sb="15" eb="16">
      <t>トウ</t>
    </rPh>
    <phoneticPr fontId="18"/>
  </si>
  <si>
    <t>積算誤りによる減等</t>
    <rPh sb="0" eb="2">
      <t>セキサン</t>
    </rPh>
    <rPh sb="2" eb="3">
      <t>アヤマ</t>
    </rPh>
    <rPh sb="7" eb="8">
      <t>ゲン</t>
    </rPh>
    <rPh sb="8" eb="9">
      <t>トウ</t>
    </rPh>
    <phoneticPr fontId="18"/>
  </si>
  <si>
    <t>福祉医療助成費 精査等</t>
    <rPh sb="0" eb="2">
      <t>フクシ</t>
    </rPh>
    <rPh sb="2" eb="4">
      <t>イリョウ</t>
    </rPh>
    <rPh sb="4" eb="6">
      <t>ジョセイ</t>
    </rPh>
    <rPh sb="6" eb="7">
      <t>ヒ</t>
    </rPh>
    <rPh sb="8" eb="10">
      <t>セイサ</t>
    </rPh>
    <rPh sb="10" eb="11">
      <t>トウ</t>
    </rPh>
    <phoneticPr fontId="18"/>
  </si>
  <si>
    <t>後期高齢者医療療養給付費負担金 精査等</t>
    <rPh sb="0" eb="2">
      <t>コウキ</t>
    </rPh>
    <rPh sb="2" eb="5">
      <t>コウレイシャ</t>
    </rPh>
    <rPh sb="5" eb="7">
      <t>イリョウ</t>
    </rPh>
    <rPh sb="7" eb="9">
      <t>リョウヨウ</t>
    </rPh>
    <rPh sb="9" eb="11">
      <t>キュウフ</t>
    </rPh>
    <rPh sb="11" eb="12">
      <t>ヒ</t>
    </rPh>
    <rPh sb="12" eb="15">
      <t>フタンキン</t>
    </rPh>
    <rPh sb="16" eb="18">
      <t>セイサ</t>
    </rPh>
    <rPh sb="18" eb="19">
      <t>トウ</t>
    </rPh>
    <phoneticPr fontId="18"/>
  </si>
  <si>
    <t>電算関係委託料 増</t>
    <rPh sb="0" eb="2">
      <t>デンサン</t>
    </rPh>
    <rPh sb="2" eb="4">
      <t>カンケイ</t>
    </rPh>
    <rPh sb="4" eb="6">
      <t>イタク</t>
    </rPh>
    <rPh sb="6" eb="7">
      <t>リョウ</t>
    </rPh>
    <rPh sb="8" eb="9">
      <t>ゾウ</t>
    </rPh>
    <phoneticPr fontId="18"/>
  </si>
  <si>
    <t>一部事業が｢高齢者予防接種事業｣へ移動</t>
    <rPh sb="0" eb="2">
      <t>イチブ</t>
    </rPh>
    <rPh sb="2" eb="4">
      <t>ジギョウ</t>
    </rPh>
    <rPh sb="17" eb="19">
      <t>イドウ</t>
    </rPh>
    <phoneticPr fontId="18"/>
  </si>
  <si>
    <t>一部事業が｢健康推進活動事業｣へ移動</t>
    <rPh sb="0" eb="2">
      <t>イチブ</t>
    </rPh>
    <rPh sb="2" eb="4">
      <t>ジギョウ</t>
    </rPh>
    <rPh sb="16" eb="18">
      <t>イドウ</t>
    </rPh>
    <phoneticPr fontId="18"/>
  </si>
  <si>
    <t>各種診断事業</t>
    <phoneticPr fontId="18"/>
  </si>
  <si>
    <t>予防事務事業</t>
    <phoneticPr fontId="18"/>
  </si>
  <si>
    <t>｢各種診断事業｣｢予防事務事業｣から移動</t>
    <rPh sb="18" eb="20">
      <t>イドウ</t>
    </rPh>
    <phoneticPr fontId="18"/>
  </si>
  <si>
    <t>｢予防接種事業｣から移動</t>
    <rPh sb="10" eb="12">
      <t>イドウ</t>
    </rPh>
    <phoneticPr fontId="18"/>
  </si>
  <si>
    <t>樹木剪定草刈委託料 精査</t>
    <rPh sb="0" eb="2">
      <t>ジュモク</t>
    </rPh>
    <rPh sb="2" eb="4">
      <t>センテイ</t>
    </rPh>
    <rPh sb="4" eb="6">
      <t>クサカリ</t>
    </rPh>
    <rPh sb="6" eb="8">
      <t>イタク</t>
    </rPh>
    <rPh sb="8" eb="9">
      <t>リョウ</t>
    </rPh>
    <rPh sb="10" eb="12">
      <t>セイサ</t>
    </rPh>
    <phoneticPr fontId="18"/>
  </si>
  <si>
    <t>地域創生事務事業</t>
    <phoneticPr fontId="18"/>
  </si>
  <si>
    <t>「ふるさと納税」関連予算が「地域創生事務事業」より移動</t>
    <rPh sb="5" eb="7">
      <t>ノウゼイ</t>
    </rPh>
    <rPh sb="8" eb="10">
      <t>カンレン</t>
    </rPh>
    <rPh sb="10" eb="12">
      <t>ヨサン</t>
    </rPh>
    <rPh sb="25" eb="27">
      <t>イドウ</t>
    </rPh>
    <phoneticPr fontId="18"/>
  </si>
  <si>
    <t>預託金 精査</t>
    <rPh sb="0" eb="3">
      <t>ヨタクキン</t>
    </rPh>
    <rPh sb="4" eb="6">
      <t>セイサ</t>
    </rPh>
    <phoneticPr fontId="18"/>
  </si>
  <si>
    <t>旅費 精査等</t>
    <rPh sb="0" eb="2">
      <t>リョヒ</t>
    </rPh>
    <rPh sb="3" eb="5">
      <t>セイサ</t>
    </rPh>
    <rPh sb="5" eb="6">
      <t>トウ</t>
    </rPh>
    <phoneticPr fontId="18"/>
  </si>
  <si>
    <t>道路台帳修正業務委託 精査</t>
    <rPh sb="0" eb="2">
      <t>ドウロ</t>
    </rPh>
    <rPh sb="2" eb="4">
      <t>ダイチョウ</t>
    </rPh>
    <rPh sb="4" eb="6">
      <t>シュウセイ</t>
    </rPh>
    <rPh sb="6" eb="8">
      <t>ギョウム</t>
    </rPh>
    <rPh sb="8" eb="10">
      <t>イタク</t>
    </rPh>
    <rPh sb="11" eb="13">
      <t>セイサ</t>
    </rPh>
    <phoneticPr fontId="18"/>
  </si>
  <si>
    <t>返還金 精査等</t>
    <rPh sb="0" eb="3">
      <t>ヘンカンキン</t>
    </rPh>
    <rPh sb="4" eb="6">
      <t>セイサ</t>
    </rPh>
    <rPh sb="6" eb="7">
      <t>トウ</t>
    </rPh>
    <phoneticPr fontId="18"/>
  </si>
  <si>
    <t>道路等維持作業委託 精査等</t>
    <rPh sb="0" eb="2">
      <t>ドウロ</t>
    </rPh>
    <rPh sb="2" eb="3">
      <t>トウ</t>
    </rPh>
    <rPh sb="3" eb="5">
      <t>イジ</t>
    </rPh>
    <rPh sb="5" eb="7">
      <t>サギョウ</t>
    </rPh>
    <rPh sb="7" eb="9">
      <t>イタク</t>
    </rPh>
    <rPh sb="10" eb="12">
      <t>セイサ</t>
    </rPh>
    <rPh sb="12" eb="13">
      <t>トウ</t>
    </rPh>
    <phoneticPr fontId="18"/>
  </si>
  <si>
    <t>調査測量設計委託 精査</t>
    <rPh sb="0" eb="2">
      <t>チョウサ</t>
    </rPh>
    <rPh sb="2" eb="4">
      <t>ソクリョウ</t>
    </rPh>
    <rPh sb="4" eb="6">
      <t>セッケイ</t>
    </rPh>
    <rPh sb="6" eb="8">
      <t>イタク</t>
    </rPh>
    <rPh sb="9" eb="11">
      <t>セイサ</t>
    </rPh>
    <phoneticPr fontId="18"/>
  </si>
  <si>
    <t>工事費　精査</t>
    <rPh sb="0" eb="3">
      <t>コウジヒ</t>
    </rPh>
    <rPh sb="4" eb="6">
      <t>セイサ</t>
    </rPh>
    <phoneticPr fontId="18"/>
  </si>
  <si>
    <t>工事費　精査等</t>
    <rPh sb="0" eb="3">
      <t>コウジヒ</t>
    </rPh>
    <rPh sb="4" eb="6">
      <t>セイサ</t>
    </rPh>
    <rPh sb="6" eb="7">
      <t>トウ</t>
    </rPh>
    <phoneticPr fontId="18"/>
  </si>
  <si>
    <t>一部事業が｢市街地開発事業｣へ移動</t>
    <rPh sb="0" eb="2">
      <t>イチブ</t>
    </rPh>
    <rPh sb="2" eb="4">
      <t>ジギョウ</t>
    </rPh>
    <rPh sb="15" eb="17">
      <t>イドウ</t>
    </rPh>
    <phoneticPr fontId="18"/>
  </si>
  <si>
    <t>都市計画事務事業</t>
    <phoneticPr fontId="18"/>
  </si>
  <si>
    <t>一部事業が｢都市計画事務事業｣より移動</t>
    <rPh sb="0" eb="2">
      <t>イチブ</t>
    </rPh>
    <rPh sb="2" eb="4">
      <t>ジギョウ</t>
    </rPh>
    <rPh sb="17" eb="19">
      <t>イドウ</t>
    </rPh>
    <phoneticPr fontId="18"/>
  </si>
  <si>
    <t>用地購入費 精査</t>
    <rPh sb="0" eb="2">
      <t>ヨウチ</t>
    </rPh>
    <rPh sb="2" eb="5">
      <t>コウニュウヒ</t>
    </rPh>
    <rPh sb="6" eb="8">
      <t>セイサ</t>
    </rPh>
    <phoneticPr fontId="18"/>
  </si>
  <si>
    <t>街路事務事業</t>
    <phoneticPr fontId="18"/>
  </si>
  <si>
    <t>｢街路事務事業｣へ移動</t>
    <phoneticPr fontId="18"/>
  </si>
  <si>
    <t>｢大根若王子線改良事業｣より移動</t>
    <phoneticPr fontId="18"/>
  </si>
  <si>
    <t>光熱水費 精査等</t>
    <rPh sb="0" eb="2">
      <t>コウネツ</t>
    </rPh>
    <rPh sb="5" eb="7">
      <t>セイサ</t>
    </rPh>
    <rPh sb="7" eb="8">
      <t>トウ</t>
    </rPh>
    <phoneticPr fontId="18"/>
  </si>
  <si>
    <t>修繕料　精査</t>
    <rPh sb="0" eb="2">
      <t>シュウゼン</t>
    </rPh>
    <rPh sb="2" eb="3">
      <t>リョウ</t>
    </rPh>
    <rPh sb="4" eb="6">
      <t>セイサ</t>
    </rPh>
    <phoneticPr fontId="18"/>
  </si>
  <si>
    <t>組合より通知</t>
    <rPh sb="0" eb="2">
      <t>クミアイ</t>
    </rPh>
    <rPh sb="4" eb="6">
      <t>ツウチ</t>
    </rPh>
    <phoneticPr fontId="18"/>
  </si>
  <si>
    <t>資源回収交付金 精査</t>
    <rPh sb="0" eb="2">
      <t>シゲン</t>
    </rPh>
    <rPh sb="2" eb="4">
      <t>カイシュウ</t>
    </rPh>
    <rPh sb="4" eb="7">
      <t>コウフキン</t>
    </rPh>
    <rPh sb="8" eb="10">
      <t>セイサ</t>
    </rPh>
    <phoneticPr fontId="18"/>
  </si>
  <si>
    <t>消耗品費 精査等</t>
    <rPh sb="0" eb="2">
      <t>ショウモウ</t>
    </rPh>
    <rPh sb="2" eb="3">
      <t>ヒン</t>
    </rPh>
    <rPh sb="3" eb="4">
      <t>ヒ</t>
    </rPh>
    <rPh sb="5" eb="7">
      <t>セイサ</t>
    </rPh>
    <rPh sb="7" eb="8">
      <t>トウ</t>
    </rPh>
    <phoneticPr fontId="18"/>
  </si>
  <si>
    <t>臨職報酬 精査</t>
    <rPh sb="0" eb="2">
      <t>リンショク</t>
    </rPh>
    <rPh sb="2" eb="4">
      <t>ホウシュウ</t>
    </rPh>
    <rPh sb="5" eb="7">
      <t>セイサ</t>
    </rPh>
    <phoneticPr fontId="18"/>
  </si>
  <si>
    <t>土地借上料 追加</t>
    <rPh sb="0" eb="2">
      <t>トチ</t>
    </rPh>
    <rPh sb="2" eb="4">
      <t>カリア</t>
    </rPh>
    <rPh sb="4" eb="5">
      <t>リョウ</t>
    </rPh>
    <rPh sb="6" eb="8">
      <t>ツイカ</t>
    </rPh>
    <phoneticPr fontId="18"/>
  </si>
  <si>
    <t>消耗品費 増等</t>
    <rPh sb="0" eb="2">
      <t>ショウモウ</t>
    </rPh>
    <rPh sb="2" eb="3">
      <t>ヒン</t>
    </rPh>
    <rPh sb="3" eb="4">
      <t>ヒ</t>
    </rPh>
    <rPh sb="5" eb="6">
      <t>ゾウ</t>
    </rPh>
    <rPh sb="6" eb="7">
      <t>トウ</t>
    </rPh>
    <phoneticPr fontId="18"/>
  </si>
  <si>
    <t>ボカシ、生ごみ堆肥化促進容器購入補助 等</t>
    <rPh sb="4" eb="5">
      <t>ナマ</t>
    </rPh>
    <rPh sb="7" eb="10">
      <t>タイヒカ</t>
    </rPh>
    <rPh sb="10" eb="12">
      <t>ソクシン</t>
    </rPh>
    <rPh sb="12" eb="14">
      <t>ヨウキ</t>
    </rPh>
    <rPh sb="14" eb="16">
      <t>コウニュウ</t>
    </rPh>
    <rPh sb="16" eb="18">
      <t>ホジョ</t>
    </rPh>
    <rPh sb="19" eb="20">
      <t>トウ</t>
    </rPh>
    <phoneticPr fontId="39"/>
  </si>
  <si>
    <t>電算関係委託料 精査等</t>
    <rPh sb="0" eb="2">
      <t>デンサン</t>
    </rPh>
    <rPh sb="2" eb="4">
      <t>カンケイ</t>
    </rPh>
    <rPh sb="4" eb="6">
      <t>イタク</t>
    </rPh>
    <rPh sb="6" eb="7">
      <t>リョウ</t>
    </rPh>
    <rPh sb="8" eb="10">
      <t>セイサ</t>
    </rPh>
    <rPh sb="10" eb="11">
      <t>トウ</t>
    </rPh>
    <phoneticPr fontId="18"/>
  </si>
  <si>
    <t>尾三消防組合負担金 追加等</t>
    <rPh sb="0" eb="1">
      <t>ビ</t>
    </rPh>
    <rPh sb="1" eb="2">
      <t>３</t>
    </rPh>
    <rPh sb="2" eb="4">
      <t>ショウボウ</t>
    </rPh>
    <rPh sb="4" eb="6">
      <t>クミアイ</t>
    </rPh>
    <rPh sb="6" eb="9">
      <t>フタンキン</t>
    </rPh>
    <rPh sb="10" eb="12">
      <t>ツイカ</t>
    </rPh>
    <rPh sb="12" eb="13">
      <t>トウ</t>
    </rPh>
    <phoneticPr fontId="18"/>
  </si>
  <si>
    <t>常備消防活動事業</t>
    <phoneticPr fontId="18"/>
  </si>
  <si>
    <t>｢常備消防活動事業｣の尾三消防組合負担金へ</t>
    <phoneticPr fontId="18"/>
  </si>
  <si>
    <t>主に｢常備消防活動事業｣の尾三消防組合負担金へ</t>
    <rPh sb="0" eb="1">
      <t>シュ</t>
    </rPh>
    <phoneticPr fontId="18"/>
  </si>
  <si>
    <t>謝礼  精査等</t>
    <rPh sb="0" eb="2">
      <t>シャレイ</t>
    </rPh>
    <rPh sb="6" eb="7">
      <t>トウ</t>
    </rPh>
    <phoneticPr fontId="18"/>
  </si>
  <si>
    <t>臨職報酬 精査</t>
    <rPh sb="0" eb="1">
      <t>リン</t>
    </rPh>
    <rPh sb="1" eb="2">
      <t>ショク</t>
    </rPh>
    <rPh sb="2" eb="4">
      <t>ホウシュウ</t>
    </rPh>
    <rPh sb="5" eb="7">
      <t>セイサ</t>
    </rPh>
    <phoneticPr fontId="18"/>
  </si>
  <si>
    <t>工事費　増等</t>
    <rPh sb="0" eb="3">
      <t>コウジヒ</t>
    </rPh>
    <rPh sb="4" eb="5">
      <t>ゾウ</t>
    </rPh>
    <rPh sb="5" eb="6">
      <t>トウ</t>
    </rPh>
    <phoneticPr fontId="18"/>
  </si>
  <si>
    <t>要保護・準要保護就学援助費 精査</t>
    <rPh sb="0" eb="1">
      <t>ヨウ</t>
    </rPh>
    <rPh sb="1" eb="3">
      <t>ホゴ</t>
    </rPh>
    <rPh sb="4" eb="5">
      <t>ジュン</t>
    </rPh>
    <rPh sb="5" eb="8">
      <t>ヨウホゴ</t>
    </rPh>
    <rPh sb="8" eb="10">
      <t>シュウガク</t>
    </rPh>
    <rPh sb="10" eb="12">
      <t>エンジョ</t>
    </rPh>
    <rPh sb="12" eb="13">
      <t>ヒ</t>
    </rPh>
    <rPh sb="14" eb="16">
      <t>セイサ</t>
    </rPh>
    <phoneticPr fontId="18"/>
  </si>
  <si>
    <t>消耗品費 精査等</t>
    <rPh sb="0" eb="2">
      <t>ショウモウ</t>
    </rPh>
    <rPh sb="2" eb="3">
      <t>ヒン</t>
    </rPh>
    <rPh sb="3" eb="4">
      <t>ヒ</t>
    </rPh>
    <rPh sb="5" eb="7">
      <t>セイサ</t>
    </rPh>
    <rPh sb="7" eb="8">
      <t>トウ</t>
    </rPh>
    <phoneticPr fontId="18"/>
  </si>
  <si>
    <t>工事費 精査等</t>
    <rPh sb="0" eb="3">
      <t>コウジヒ</t>
    </rPh>
    <rPh sb="4" eb="6">
      <t>セイサ</t>
    </rPh>
    <rPh sb="6" eb="7">
      <t>トウ</t>
    </rPh>
    <phoneticPr fontId="18"/>
  </si>
  <si>
    <t>臨職報酬 追加</t>
    <rPh sb="0" eb="2">
      <t>リンショク</t>
    </rPh>
    <rPh sb="2" eb="4">
      <t>ホウシュウ</t>
    </rPh>
    <rPh sb="5" eb="7">
      <t>ツイカ</t>
    </rPh>
    <phoneticPr fontId="18"/>
  </si>
  <si>
    <t>成人式会場設営等委託料</t>
    <rPh sb="0" eb="2">
      <t>セイジン</t>
    </rPh>
    <rPh sb="2" eb="3">
      <t>シキ</t>
    </rPh>
    <rPh sb="3" eb="5">
      <t>カイジョウ</t>
    </rPh>
    <rPh sb="5" eb="7">
      <t>セツエイ</t>
    </rPh>
    <rPh sb="7" eb="8">
      <t>トウ</t>
    </rPh>
    <rPh sb="8" eb="10">
      <t>イタク</t>
    </rPh>
    <rPh sb="10" eb="11">
      <t>リョウ</t>
    </rPh>
    <phoneticPr fontId="18"/>
  </si>
  <si>
    <t>工事費 精査</t>
    <rPh sb="0" eb="3">
      <t>コウジヒ</t>
    </rPh>
    <rPh sb="4" eb="6">
      <t>セイサ</t>
    </rPh>
    <phoneticPr fontId="18"/>
  </si>
  <si>
    <t>臨職報酬 精査等</t>
    <rPh sb="0" eb="2">
      <t>リンショク</t>
    </rPh>
    <rPh sb="2" eb="4">
      <t>ホウシュウ</t>
    </rPh>
    <rPh sb="5" eb="7">
      <t>セイサ</t>
    </rPh>
    <rPh sb="7" eb="8">
      <t>トウ</t>
    </rPh>
    <phoneticPr fontId="18"/>
  </si>
  <si>
    <t>特定建築物点検委託 増</t>
    <rPh sb="10" eb="11">
      <t>ゾウ</t>
    </rPh>
    <phoneticPr fontId="18"/>
  </si>
  <si>
    <t>備品購入費 追加等</t>
    <rPh sb="0" eb="2">
      <t>ビヒン</t>
    </rPh>
    <rPh sb="2" eb="4">
      <t>コウニュウ</t>
    </rPh>
    <rPh sb="4" eb="5">
      <t>ヒ</t>
    </rPh>
    <rPh sb="6" eb="8">
      <t>ツイカ</t>
    </rPh>
    <rPh sb="8" eb="9">
      <t>トウ</t>
    </rPh>
    <phoneticPr fontId="18"/>
  </si>
  <si>
    <t>消防人件費相当</t>
    <rPh sb="0" eb="2">
      <t>ショウボウ</t>
    </rPh>
    <rPh sb="2" eb="5">
      <t>ジンケンヒ</t>
    </rPh>
    <rPh sb="5" eb="7">
      <t>ソウトウ</t>
    </rPh>
    <phoneticPr fontId="18"/>
  </si>
  <si>
    <t>工事費 精査等</t>
    <rPh sb="0" eb="2">
      <t>コウジ</t>
    </rPh>
    <rPh sb="2" eb="3">
      <t>ヒ</t>
    </rPh>
    <rPh sb="4" eb="6">
      <t>セイサ</t>
    </rPh>
    <rPh sb="6" eb="7">
      <t>トウ</t>
    </rPh>
    <phoneticPr fontId="18"/>
  </si>
  <si>
    <t>補助金 精査</t>
    <rPh sb="0" eb="3">
      <t>ホジョキン</t>
    </rPh>
    <rPh sb="4" eb="6">
      <t>セイサ</t>
    </rPh>
    <phoneticPr fontId="18"/>
  </si>
  <si>
    <t>補助金 精査等</t>
    <rPh sb="0" eb="3">
      <t>ホジョキン</t>
    </rPh>
    <rPh sb="4" eb="6">
      <t>セイサ</t>
    </rPh>
    <rPh sb="6" eb="7">
      <t>トウ</t>
    </rPh>
    <phoneticPr fontId="18"/>
  </si>
  <si>
    <t>補助金 増</t>
    <rPh sb="0" eb="3">
      <t>ホジョキン</t>
    </rPh>
    <rPh sb="4" eb="5">
      <t>ゾウ</t>
    </rPh>
    <phoneticPr fontId="18"/>
  </si>
  <si>
    <t>健康診断やストレスチェックの委託料等職員の心身の健康管理のための経費</t>
    <rPh sb="14" eb="16">
      <t>イタク</t>
    </rPh>
    <rPh sb="16" eb="17">
      <t>リョウ</t>
    </rPh>
    <rPh sb="17" eb="18">
      <t>トウ</t>
    </rPh>
    <rPh sb="21" eb="23">
      <t>シンシン</t>
    </rPh>
    <phoneticPr fontId="18"/>
  </si>
  <si>
    <t>職員の給与費及び共済費</t>
  </si>
  <si>
    <t>集合研修における外部委託、派遣研修における負担金及び旅費</t>
  </si>
  <si>
    <t>広報紙を各町内会に配送する委託料</t>
  </si>
  <si>
    <t>地域交通</t>
    <phoneticPr fontId="18"/>
  </si>
  <si>
    <t>市が行う250万円以上の建設工事の契約及び検査に要する経費</t>
  </si>
  <si>
    <t>財務会計及び起債管理システムのソフトの保守委託と借上げ経費</t>
  </si>
  <si>
    <t>新公会計制度支援業務委託等の経費</t>
  </si>
  <si>
    <t>庁舎維持管理を行うための経費としての庁舎管理委託料、機器借上料</t>
  </si>
  <si>
    <t>払い出し用共通消耗品等、市役所の庶務的経費</t>
  </si>
  <si>
    <t>コピー・印刷用紙の購入、市役所発送郵送料金、複写機等借上料</t>
  </si>
  <si>
    <t>光熱水費、修繕費、保険料、機械保守委託料、営繕工事費等</t>
    <rPh sb="13" eb="15">
      <t>キカイ</t>
    </rPh>
    <phoneticPr fontId="18"/>
  </si>
  <si>
    <t>燃料費、修繕料、手数料、保険、委託費、使用料及び賃借料</t>
  </si>
  <si>
    <t>消耗品費、土地借上料</t>
    <rPh sb="0" eb="2">
      <t>ショウモウ</t>
    </rPh>
    <rPh sb="2" eb="3">
      <t>ヒン</t>
    </rPh>
    <rPh sb="3" eb="4">
      <t>ヒ</t>
    </rPh>
    <rPh sb="5" eb="7">
      <t>トチ</t>
    </rPh>
    <rPh sb="7" eb="9">
      <t>カリア</t>
    </rPh>
    <rPh sb="9" eb="10">
      <t>リョウ</t>
    </rPh>
    <phoneticPr fontId="18"/>
  </si>
  <si>
    <t>公平委員会に関する経費</t>
  </si>
  <si>
    <t>選挙管理を行うための経費</t>
  </si>
  <si>
    <t>選挙啓発を行うための経費</t>
  </si>
  <si>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18"/>
  </si>
  <si>
    <t>市営駐輪場(有料・無料)の維持管理</t>
  </si>
  <si>
    <t>交通安全施設の設置や修繕</t>
  </si>
  <si>
    <t>交通安全の啓蒙啓発を行うための経費</t>
  </si>
  <si>
    <t>尾張交通災害共済の加入、啓発を行うための経費</t>
  </si>
  <si>
    <t>備蓄用食料、防災訓練会場設営費、避難所生活維持運営備品</t>
    <rPh sb="16" eb="19">
      <t>ヒナンジョ</t>
    </rPh>
    <rPh sb="19" eb="21">
      <t>セイカツ</t>
    </rPh>
    <rPh sb="21" eb="23">
      <t>イジ</t>
    </rPh>
    <rPh sb="23" eb="25">
      <t>ウンエイ</t>
    </rPh>
    <phoneticPr fontId="18"/>
  </si>
  <si>
    <t>地番家屋現況図の作成と、土地・家屋の異動に伴う修正業務</t>
  </si>
  <si>
    <t>住民税・固定資産税の計算と納税通知書の作成及び税情報の管理</t>
  </si>
  <si>
    <t>基幹システム借上料、通信運搬費、委託料等課税業務に伴う経費</t>
  </si>
  <si>
    <t>市税の徴収に係る電算事務処理</t>
  </si>
  <si>
    <t>コンビニ徴収手数料、督促状通信運搬費等事務費</t>
    <rPh sb="10" eb="12">
      <t>トクソク</t>
    </rPh>
    <rPh sb="12" eb="13">
      <t>ジョウ</t>
    </rPh>
    <rPh sb="13" eb="15">
      <t>ツウシン</t>
    </rPh>
    <rPh sb="15" eb="17">
      <t>ウンパン</t>
    </rPh>
    <rPh sb="17" eb="18">
      <t>ヒ</t>
    </rPh>
    <phoneticPr fontId="18"/>
  </si>
  <si>
    <t>国際交流協会支援事業、友好都市交流事業、多文化共生推進事業</t>
  </si>
  <si>
    <t>各行政区の効果的な運営と組織的な活動の支援に要する経費</t>
  </si>
  <si>
    <t>各種統計調査を円滑に実施するための経費</t>
  </si>
  <si>
    <t>工業統計調査、経済センサス調査に要する経費</t>
  </si>
  <si>
    <t>戸籍総合システム、住民記録システムの保守委託及び機器借上、個人番号カード交付事業交付金</t>
    <rPh sb="29" eb="31">
      <t>コジン</t>
    </rPh>
    <rPh sb="31" eb="33">
      <t>バンゴウ</t>
    </rPh>
    <rPh sb="36" eb="38">
      <t>コウフ</t>
    </rPh>
    <rPh sb="38" eb="40">
      <t>ジギョウ</t>
    </rPh>
    <rPh sb="40" eb="43">
      <t>コウフキン</t>
    </rPh>
    <phoneticPr fontId="18"/>
  </si>
  <si>
    <t>臨時職員賃金及び消耗品等の経常経費</t>
  </si>
  <si>
    <t>知立市逢妻浄苑使用料</t>
  </si>
  <si>
    <t>勤労会館の施設維持管理に係る経費</t>
  </si>
  <si>
    <t>農業委員会委員報酬・農家台帳システム賃借</t>
  </si>
  <si>
    <t>農村環境改善センターの管理運営委託料</t>
  </si>
  <si>
    <t>市民菜園管理委託</t>
    <rPh sb="0" eb="2">
      <t>シミン</t>
    </rPh>
    <rPh sb="2" eb="4">
      <t>サイエン</t>
    </rPh>
    <rPh sb="4" eb="6">
      <t>カンリ</t>
    </rPh>
    <rPh sb="6" eb="8">
      <t>イタク</t>
    </rPh>
    <phoneticPr fontId="18"/>
  </si>
  <si>
    <t>愛知用水受益市町により組織する協議会の負担金</t>
  </si>
  <si>
    <t>畜産振興事業等として農業団体の育成及び指導に対する補助事業</t>
  </si>
  <si>
    <t>県森林協会負担金</t>
  </si>
  <si>
    <t>小規模事業者再投資補助</t>
    <rPh sb="0" eb="3">
      <t>ショウキボ</t>
    </rPh>
    <rPh sb="3" eb="6">
      <t>ジギョウシャ</t>
    </rPh>
    <rPh sb="6" eb="7">
      <t>サイ</t>
    </rPh>
    <rPh sb="7" eb="9">
      <t>トウシ</t>
    </rPh>
    <rPh sb="9" eb="11">
      <t>ホジョ</t>
    </rPh>
    <phoneticPr fontId="18"/>
  </si>
  <si>
    <t>商工業振興資金を市内金融機関に預託</t>
  </si>
  <si>
    <t>古戦場まつり、桜ライトアップ、イルミネーション、観光協会ホームページ事業の補助</t>
    <rPh sb="7" eb="8">
      <t>サクラ</t>
    </rPh>
    <rPh sb="24" eb="26">
      <t>カンコウ</t>
    </rPh>
    <rPh sb="26" eb="28">
      <t>キョウカイ</t>
    </rPh>
    <rPh sb="37" eb="39">
      <t>ホジョ</t>
    </rPh>
    <phoneticPr fontId="18"/>
  </si>
  <si>
    <t>市内観光施設の修繕に係る経費</t>
  </si>
  <si>
    <t>企業立地（誘致・留置）助成準備、研修</t>
    <rPh sb="0" eb="2">
      <t>キギョウ</t>
    </rPh>
    <rPh sb="2" eb="4">
      <t>リッチ</t>
    </rPh>
    <rPh sb="5" eb="7">
      <t>ユウチ</t>
    </rPh>
    <rPh sb="8" eb="10">
      <t>リュウチ</t>
    </rPh>
    <rPh sb="11" eb="13">
      <t>ジョセイ</t>
    </rPh>
    <rPh sb="13" eb="15">
      <t>ジュンビ</t>
    </rPh>
    <rPh sb="16" eb="18">
      <t>ケンシュウ</t>
    </rPh>
    <phoneticPr fontId="18"/>
  </si>
  <si>
    <t>豊明寺池地区画整理事業、新市街地開発事業</t>
    <rPh sb="2" eb="3">
      <t>テラ</t>
    </rPh>
    <rPh sb="3" eb="4">
      <t>イケ</t>
    </rPh>
    <phoneticPr fontId="18"/>
  </si>
  <si>
    <t>市議会議員の報酬、期末手当、議員共済給付費負担金</t>
  </si>
  <si>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18"/>
  </si>
  <si>
    <t>全国市議会議長会等への負担金</t>
  </si>
  <si>
    <t>秘書及び人事管理業務を行うための経費</t>
    <phoneticPr fontId="18"/>
  </si>
  <si>
    <t>広報印刷製本費、市政記録撮影、広報用消耗品</t>
    <phoneticPr fontId="18"/>
  </si>
  <si>
    <t>市民相談業務に係る委託料</t>
    <rPh sb="0" eb="2">
      <t>シミン</t>
    </rPh>
    <rPh sb="2" eb="4">
      <t>ソウダン</t>
    </rPh>
    <rPh sb="4" eb="6">
      <t>ギョウム</t>
    </rPh>
    <rPh sb="7" eb="8">
      <t>カカ</t>
    </rPh>
    <rPh sb="9" eb="11">
      <t>イタク</t>
    </rPh>
    <rPh sb="11" eb="12">
      <t>リョウ</t>
    </rPh>
    <phoneticPr fontId="18"/>
  </si>
  <si>
    <t>まちづくりアンケート調査実施、事前評価関係委託料</t>
    <rPh sb="10" eb="12">
      <t>チョウサ</t>
    </rPh>
    <rPh sb="12" eb="14">
      <t>ジッシ</t>
    </rPh>
    <rPh sb="15" eb="17">
      <t>ジゼン</t>
    </rPh>
    <rPh sb="17" eb="19">
      <t>ヒョウカ</t>
    </rPh>
    <rPh sb="19" eb="21">
      <t>カンケイ</t>
    </rPh>
    <rPh sb="21" eb="23">
      <t>イタク</t>
    </rPh>
    <rPh sb="23" eb="24">
      <t>リョウ</t>
    </rPh>
    <phoneticPr fontId="18"/>
  </si>
  <si>
    <t>庁内情報システムの安定稼働やセキュリティ確保に係る費用</t>
    <phoneticPr fontId="18"/>
  </si>
  <si>
    <t>知事選挙を行うにあたっての委託料、通信運搬費、人件費</t>
    <rPh sb="5" eb="6">
      <t>オコナ</t>
    </rPh>
    <rPh sb="13" eb="15">
      <t>イタク</t>
    </rPh>
    <rPh sb="15" eb="16">
      <t>リョウ</t>
    </rPh>
    <rPh sb="17" eb="19">
      <t>ツウシン</t>
    </rPh>
    <rPh sb="19" eb="21">
      <t>ウンパン</t>
    </rPh>
    <rPh sb="21" eb="22">
      <t>ヒ</t>
    </rPh>
    <rPh sb="23" eb="26">
      <t>ジンケンヒ</t>
    </rPh>
    <phoneticPr fontId="18"/>
  </si>
  <si>
    <t>大脇土地改良区総代選挙を行うにあたっての消耗品、備品等</t>
    <rPh sb="12" eb="13">
      <t>オコナ</t>
    </rPh>
    <rPh sb="20" eb="22">
      <t>ショウモウ</t>
    </rPh>
    <rPh sb="22" eb="23">
      <t>ヒン</t>
    </rPh>
    <rPh sb="24" eb="26">
      <t>ビヒン</t>
    </rPh>
    <rPh sb="26" eb="27">
      <t>トウ</t>
    </rPh>
    <phoneticPr fontId="18"/>
  </si>
  <si>
    <t>災害時ボランティア用資機材整備、全国瞬時警報システム受信機更新工事</t>
    <rPh sb="0" eb="2">
      <t>サイガイ</t>
    </rPh>
    <rPh sb="2" eb="3">
      <t>ジ</t>
    </rPh>
    <rPh sb="9" eb="10">
      <t>ヨウ</t>
    </rPh>
    <rPh sb="10" eb="13">
      <t>シキザイ</t>
    </rPh>
    <rPh sb="13" eb="15">
      <t>セイビ</t>
    </rPh>
    <rPh sb="16" eb="18">
      <t>ゼンコク</t>
    </rPh>
    <rPh sb="18" eb="20">
      <t>シュンジ</t>
    </rPh>
    <rPh sb="20" eb="22">
      <t>ケイホウ</t>
    </rPh>
    <rPh sb="26" eb="29">
      <t>ジュシンキ</t>
    </rPh>
    <rPh sb="29" eb="31">
      <t>コウシン</t>
    </rPh>
    <rPh sb="31" eb="33">
      <t>コウジ</t>
    </rPh>
    <phoneticPr fontId="18"/>
  </si>
  <si>
    <t>豊明まつり開催、市民活動支援、男女共同参画推進、LGBT啓発に要する経費</t>
    <rPh sb="28" eb="30">
      <t>ケイハツ</t>
    </rPh>
    <phoneticPr fontId="18"/>
  </si>
  <si>
    <t>住宅土地調査に要する経費</t>
    <rPh sb="0" eb="2">
      <t>ジュウタク</t>
    </rPh>
    <rPh sb="2" eb="4">
      <t>トチ</t>
    </rPh>
    <rPh sb="4" eb="6">
      <t>チョウサ</t>
    </rPh>
    <rPh sb="7" eb="8">
      <t>ヨウ</t>
    </rPh>
    <rPh sb="10" eb="12">
      <t>ケイヒ</t>
    </rPh>
    <phoneticPr fontId="18"/>
  </si>
  <si>
    <t>農村環境改善センターの光熱水費</t>
    <phoneticPr fontId="18"/>
  </si>
  <si>
    <t>地域農政推進対策に係る消耗品</t>
    <rPh sb="0" eb="2">
      <t>チイキ</t>
    </rPh>
    <rPh sb="2" eb="4">
      <t>ノウセイ</t>
    </rPh>
    <rPh sb="4" eb="6">
      <t>スイシン</t>
    </rPh>
    <rPh sb="6" eb="8">
      <t>タイサク</t>
    </rPh>
    <rPh sb="9" eb="10">
      <t>カカ</t>
    </rPh>
    <rPh sb="11" eb="13">
      <t>ショウモウ</t>
    </rPh>
    <rPh sb="13" eb="14">
      <t>ヒン</t>
    </rPh>
    <phoneticPr fontId="18"/>
  </si>
  <si>
    <t>前後駅前広場イベント委託、とよあけ花マルシェプロジェクト委託、ふるさと納税</t>
    <rPh sb="0" eb="2">
      <t>ゼンゴ</t>
    </rPh>
    <rPh sb="2" eb="4">
      <t>エキマエ</t>
    </rPh>
    <rPh sb="4" eb="6">
      <t>ヒロバ</t>
    </rPh>
    <rPh sb="10" eb="12">
      <t>イタク</t>
    </rPh>
    <rPh sb="17" eb="18">
      <t>ハナ</t>
    </rPh>
    <rPh sb="28" eb="30">
      <t>イタク</t>
    </rPh>
    <rPh sb="35" eb="37">
      <t>ノウゼイ</t>
    </rPh>
    <phoneticPr fontId="18"/>
  </si>
  <si>
    <t>県観光協会負担金</t>
    <rPh sb="0" eb="1">
      <t>ケン</t>
    </rPh>
    <rPh sb="1" eb="3">
      <t>カンコウ</t>
    </rPh>
    <rPh sb="3" eb="5">
      <t>キョウカイ</t>
    </rPh>
    <rPh sb="5" eb="8">
      <t>フタンキン</t>
    </rPh>
    <phoneticPr fontId="18"/>
  </si>
  <si>
    <t>消費生活相談に係る消耗品、印刷製本費</t>
    <rPh sb="0" eb="2">
      <t>ショウヒ</t>
    </rPh>
    <rPh sb="2" eb="4">
      <t>セイカツ</t>
    </rPh>
    <rPh sb="4" eb="6">
      <t>ソウダン</t>
    </rPh>
    <rPh sb="7" eb="8">
      <t>カカ</t>
    </rPh>
    <rPh sb="9" eb="11">
      <t>ショウモウ</t>
    </rPh>
    <rPh sb="11" eb="12">
      <t>ヒン</t>
    </rPh>
    <rPh sb="13" eb="15">
      <t>インサツ</t>
    </rPh>
    <rPh sb="15" eb="17">
      <t>セイホン</t>
    </rPh>
    <rPh sb="17" eb="18">
      <t>ヒ</t>
    </rPh>
    <phoneticPr fontId="18"/>
  </si>
  <si>
    <t>大根若王子線道路用地買戻</t>
    <rPh sb="6" eb="8">
      <t>ドウロ</t>
    </rPh>
    <rPh sb="8" eb="10">
      <t>ヨウチ</t>
    </rPh>
    <rPh sb="10" eb="12">
      <t>カイモド</t>
    </rPh>
    <phoneticPr fontId="18"/>
  </si>
  <si>
    <t>市長・市議選挙準備費用</t>
    <rPh sb="0" eb="2">
      <t>シチョウ</t>
    </rPh>
    <rPh sb="3" eb="5">
      <t>シギ</t>
    </rPh>
    <rPh sb="7" eb="9">
      <t>ジュンビ</t>
    </rPh>
    <rPh sb="9" eb="11">
      <t>ヒヨウ</t>
    </rPh>
    <phoneticPr fontId="18"/>
  </si>
  <si>
    <t>県議会議員選挙準備費用</t>
    <rPh sb="0" eb="3">
      <t>ケンギカイ</t>
    </rPh>
    <rPh sb="3" eb="5">
      <t>ギイン</t>
    </rPh>
    <rPh sb="7" eb="9">
      <t>ジュンビ</t>
    </rPh>
    <rPh sb="9" eb="11">
      <t>ヒヨウ</t>
    </rPh>
    <phoneticPr fontId="18"/>
  </si>
  <si>
    <t>消防庁舎、消防車両、消防器具に係る維持管理費用等。</t>
    <rPh sb="0" eb="2">
      <t>ショウボウ</t>
    </rPh>
    <rPh sb="2" eb="4">
      <t>チョウシャ</t>
    </rPh>
    <rPh sb="5" eb="7">
      <t>ショウボウ</t>
    </rPh>
    <rPh sb="7" eb="9">
      <t>シャリョウ</t>
    </rPh>
    <rPh sb="10" eb="12">
      <t>ショウボウ</t>
    </rPh>
    <rPh sb="12" eb="14">
      <t>キグ</t>
    </rPh>
    <rPh sb="15" eb="16">
      <t>カカ</t>
    </rPh>
    <rPh sb="17" eb="19">
      <t>イジ</t>
    </rPh>
    <rPh sb="19" eb="21">
      <t>カンリ</t>
    </rPh>
    <rPh sb="21" eb="23">
      <t>ヒヨウ</t>
    </rPh>
    <rPh sb="23" eb="24">
      <t>トウ</t>
    </rPh>
    <phoneticPr fontId="18"/>
  </si>
  <si>
    <t>消防・救急・救助に係る消耗品費。消防車両の燃料費等</t>
    <rPh sb="0" eb="2">
      <t>ショウボウ</t>
    </rPh>
    <rPh sb="3" eb="5">
      <t>キュウキュウ</t>
    </rPh>
    <rPh sb="6" eb="8">
      <t>キュウジョ</t>
    </rPh>
    <rPh sb="9" eb="10">
      <t>カカ</t>
    </rPh>
    <rPh sb="11" eb="13">
      <t>ショウモウ</t>
    </rPh>
    <rPh sb="13" eb="14">
      <t>ヒン</t>
    </rPh>
    <rPh sb="14" eb="15">
      <t>ヒ</t>
    </rPh>
    <rPh sb="16" eb="18">
      <t>ショウボウ</t>
    </rPh>
    <rPh sb="18" eb="20">
      <t>シャリョウ</t>
    </rPh>
    <rPh sb="21" eb="24">
      <t>ネンリョウヒ</t>
    </rPh>
    <rPh sb="24" eb="25">
      <t>トウ</t>
    </rPh>
    <phoneticPr fontId="18"/>
  </si>
  <si>
    <t>注）平成３０年度は機構改革が予定されていますが、この表は予算要求時の所属の予算事業からの流れとなっていますので、平成３０年度からの新しい所属名は入っていません。</t>
    <rPh sb="0" eb="1">
      <t>チュウ</t>
    </rPh>
    <rPh sb="2" eb="4">
      <t>ヘイセイ</t>
    </rPh>
    <rPh sb="14" eb="16">
      <t>ヨテイ</t>
    </rPh>
    <rPh sb="26" eb="27">
      <t>ヒョウ</t>
    </rPh>
    <rPh sb="44" eb="45">
      <t>ナガ</t>
    </rPh>
    <rPh sb="56" eb="58">
      <t>ヘイセイ</t>
    </rPh>
    <rPh sb="60" eb="62">
      <t>ネンド</t>
    </rPh>
    <rPh sb="65" eb="66">
      <t>アタラ</t>
    </rPh>
    <rPh sb="68" eb="70">
      <t>ショゾク</t>
    </rPh>
    <rPh sb="70" eb="71">
      <t>ナ</t>
    </rPh>
    <rPh sb="72" eb="73">
      <t>ハイ</t>
    </rPh>
    <phoneticPr fontId="18"/>
  </si>
  <si>
    <t>尾三消防派遣職員負担金 追加</t>
    <rPh sb="0" eb="2">
      <t>ビサン</t>
    </rPh>
    <rPh sb="2" eb="4">
      <t>ショウボウ</t>
    </rPh>
    <rPh sb="4" eb="6">
      <t>ハケン</t>
    </rPh>
    <rPh sb="6" eb="8">
      <t>ショクイン</t>
    </rPh>
    <rPh sb="8" eb="11">
      <t>フタンキン</t>
    </rPh>
    <rPh sb="12" eb="14">
      <t>ツイカ</t>
    </rPh>
    <phoneticPr fontId="18"/>
  </si>
  <si>
    <t>母子保健活動事業</t>
    <rPh sb="0" eb="2">
      <t>ボシ</t>
    </rPh>
    <rPh sb="2" eb="4">
      <t>ホケン</t>
    </rPh>
    <rPh sb="4" eb="6">
      <t>カツドウ</t>
    </rPh>
    <phoneticPr fontId="18"/>
  </si>
  <si>
    <t>子育て予防接種事業</t>
    <rPh sb="0" eb="2">
      <t>コソダ</t>
    </rPh>
    <rPh sb="3" eb="5">
      <t>ヨボウ</t>
    </rPh>
    <rPh sb="5" eb="7">
      <t>セッシュ</t>
    </rPh>
    <phoneticPr fontId="18"/>
  </si>
  <si>
    <t>備品購入費　精査</t>
    <rPh sb="0" eb="2">
      <t>ビヒン</t>
    </rPh>
    <rPh sb="2" eb="4">
      <t>コウニュウ</t>
    </rPh>
    <rPh sb="4" eb="5">
      <t>ヒ</t>
    </rPh>
    <rPh sb="6" eb="8">
      <t>セイサ</t>
    </rPh>
    <phoneticPr fontId="18"/>
  </si>
  <si>
    <t>工事費　精査</t>
    <rPh sb="0" eb="3">
      <t>コウジヒ</t>
    </rPh>
    <rPh sb="4" eb="6">
      <t>セイサ</t>
    </rPh>
    <phoneticPr fontId="18"/>
  </si>
  <si>
    <t>樹木剪定委託料 精査</t>
    <rPh sb="0" eb="2">
      <t>ジュモク</t>
    </rPh>
    <rPh sb="2" eb="4">
      <t>センテイ</t>
    </rPh>
    <rPh sb="4" eb="6">
      <t>イタク</t>
    </rPh>
    <rPh sb="6" eb="7">
      <t>リョウ</t>
    </rPh>
    <rPh sb="8" eb="10">
      <t>セイサ</t>
    </rPh>
    <phoneticPr fontId="18"/>
  </si>
  <si>
    <t>予防接種事業</t>
    <phoneticPr fontId="18"/>
  </si>
  <si>
    <t>健康推進課の事業内で組替</t>
    <rPh sb="0" eb="2">
      <t>ケンコウ</t>
    </rPh>
    <rPh sb="2" eb="4">
      <t>スイシン</t>
    </rPh>
    <rPh sb="4" eb="5">
      <t>カ</t>
    </rPh>
    <rPh sb="6" eb="8">
      <t>ジギョウ</t>
    </rPh>
    <rPh sb="8" eb="9">
      <t>ナイ</t>
    </rPh>
    <rPh sb="10" eb="12">
      <t>クミカ</t>
    </rPh>
    <phoneticPr fontId="18"/>
  </si>
  <si>
    <t>工事検査補助委託 精査</t>
    <rPh sb="0" eb="2">
      <t>コウジ</t>
    </rPh>
    <rPh sb="2" eb="4">
      <t>ケンサ</t>
    </rPh>
    <rPh sb="4" eb="6">
      <t>ホジョ</t>
    </rPh>
    <rPh sb="6" eb="8">
      <t>イタク</t>
    </rPh>
    <rPh sb="9" eb="11">
      <t>セイサ</t>
    </rPh>
    <phoneticPr fontId="18"/>
  </si>
  <si>
    <t>施設清掃委託料 精査</t>
    <rPh sb="0" eb="2">
      <t>シセツ</t>
    </rPh>
    <rPh sb="2" eb="4">
      <t>セイソウ</t>
    </rPh>
    <rPh sb="4" eb="6">
      <t>イタク</t>
    </rPh>
    <rPh sb="6" eb="7">
      <t>リョウ</t>
    </rPh>
    <rPh sb="8" eb="10">
      <t>セイサ</t>
    </rPh>
    <phoneticPr fontId="18"/>
  </si>
  <si>
    <t>補助金 増</t>
    <rPh sb="0" eb="3">
      <t>ホジョキン</t>
    </rPh>
    <rPh sb="4" eb="5">
      <t>ゾウ</t>
    </rPh>
    <phoneticPr fontId="18"/>
  </si>
  <si>
    <t>端数調整のため</t>
    <rPh sb="0" eb="2">
      <t>ハスウ</t>
    </rPh>
    <rPh sb="2" eb="4">
      <t>チョウセイ</t>
    </rPh>
    <phoneticPr fontId="18"/>
  </si>
  <si>
    <t>備品購入費　精査</t>
    <rPh sb="0" eb="2">
      <t>ビヒン</t>
    </rPh>
    <rPh sb="2" eb="4">
      <t>コウニュウ</t>
    </rPh>
    <rPh sb="4" eb="5">
      <t>ヒ</t>
    </rPh>
    <rPh sb="6" eb="8">
      <t>セイサ</t>
    </rPh>
    <phoneticPr fontId="18"/>
  </si>
  <si>
    <t>積算ミスによる減</t>
    <rPh sb="0" eb="2">
      <t>セキサン</t>
    </rPh>
    <rPh sb="7" eb="8">
      <t>ゲン</t>
    </rPh>
    <phoneticPr fontId="18"/>
  </si>
  <si>
    <t>自殺対策計画策定業務委託料等　追加</t>
    <rPh sb="0" eb="2">
      <t>ジサツ</t>
    </rPh>
    <rPh sb="2" eb="4">
      <t>タイサク</t>
    </rPh>
    <rPh sb="4" eb="6">
      <t>ケイカク</t>
    </rPh>
    <rPh sb="6" eb="8">
      <t>サクテイ</t>
    </rPh>
    <rPh sb="8" eb="10">
      <t>ギョウム</t>
    </rPh>
    <rPh sb="10" eb="12">
      <t>イタク</t>
    </rPh>
    <rPh sb="12" eb="13">
      <t>リョウ</t>
    </rPh>
    <rPh sb="13" eb="14">
      <t>トウ</t>
    </rPh>
    <rPh sb="15" eb="17">
      <t>ツイカ</t>
    </rPh>
    <phoneticPr fontId="18"/>
  </si>
  <si>
    <t>補助金等 精査</t>
    <rPh sb="0" eb="3">
      <t>ホジョキン</t>
    </rPh>
    <rPh sb="3" eb="4">
      <t>トウ</t>
    </rPh>
    <rPh sb="5" eb="7">
      <t>セイサ</t>
    </rPh>
    <phoneticPr fontId="18"/>
  </si>
  <si>
    <t>繰出金　精査</t>
    <rPh sb="0" eb="2">
      <t>クリダ</t>
    </rPh>
    <rPh sb="2" eb="3">
      <t>キン</t>
    </rPh>
    <rPh sb="4" eb="6">
      <t>セイサ</t>
    </rPh>
    <phoneticPr fontId="18"/>
  </si>
  <si>
    <t>観光プロモーション協賛金 追加</t>
    <rPh sb="0" eb="2">
      <t>カンコウ</t>
    </rPh>
    <rPh sb="9" eb="12">
      <t>キョウサンキン</t>
    </rPh>
    <rPh sb="13" eb="15">
      <t>ツイカ</t>
    </rPh>
    <phoneticPr fontId="18"/>
  </si>
  <si>
    <t>負担金の決定による減</t>
    <rPh sb="0" eb="3">
      <t>フタンキン</t>
    </rPh>
    <rPh sb="4" eb="6">
      <t>ケッテイ</t>
    </rPh>
    <rPh sb="9" eb="10">
      <t>ゲン</t>
    </rPh>
    <phoneticPr fontId="18"/>
  </si>
  <si>
    <t>光熱水費　精査</t>
    <rPh sb="0" eb="2">
      <t>コウネツ</t>
    </rPh>
    <rPh sb="5" eb="7">
      <t>セイサ</t>
    </rPh>
    <phoneticPr fontId="18"/>
  </si>
  <si>
    <t>特別支援教育支援員 増 等</t>
    <rPh sb="0" eb="2">
      <t>トクベツ</t>
    </rPh>
    <rPh sb="2" eb="4">
      <t>シエン</t>
    </rPh>
    <rPh sb="4" eb="6">
      <t>キョウイク</t>
    </rPh>
    <rPh sb="6" eb="8">
      <t>シエン</t>
    </rPh>
    <rPh sb="8" eb="9">
      <t>イン</t>
    </rPh>
    <rPh sb="10" eb="11">
      <t>ゾウ</t>
    </rPh>
    <rPh sb="12" eb="13">
      <t>トウ</t>
    </rPh>
    <phoneticPr fontId="18"/>
  </si>
  <si>
    <t>補助金 精査</t>
    <rPh sb="0" eb="3">
      <t>ホジョキン</t>
    </rPh>
    <rPh sb="4" eb="6">
      <t>セイサ</t>
    </rPh>
    <phoneticPr fontId="18"/>
  </si>
  <si>
    <t>トイレ改修工事費等を平成29年度に前倒し</t>
    <rPh sb="3" eb="5">
      <t>カイシュウ</t>
    </rPh>
    <rPh sb="5" eb="7">
      <t>コウジ</t>
    </rPh>
    <rPh sb="7" eb="9">
      <t>ヒナド</t>
    </rPh>
    <rPh sb="10" eb="12">
      <t>ヘイセイ</t>
    </rPh>
    <rPh sb="14" eb="16">
      <t>ネンド</t>
    </rPh>
    <rPh sb="17" eb="19">
      <t>マエダオ</t>
    </rPh>
    <phoneticPr fontId="18"/>
  </si>
  <si>
    <t>工事費　追加</t>
    <rPh sb="0" eb="2">
      <t>コウジ</t>
    </rPh>
    <rPh sb="2" eb="3">
      <t>ヒ</t>
    </rPh>
    <rPh sb="4" eb="6">
      <t>ツイカ</t>
    </rPh>
    <phoneticPr fontId="18"/>
  </si>
  <si>
    <t>用地費 精査</t>
    <rPh sb="0" eb="2">
      <t>ヨウチ</t>
    </rPh>
    <rPh sb="2" eb="3">
      <t>ヒ</t>
    </rPh>
    <rPh sb="4" eb="6">
      <t>セイサ</t>
    </rPh>
    <phoneticPr fontId="18"/>
  </si>
  <si>
    <t>機器借上料 精査等</t>
    <rPh sb="0" eb="2">
      <t>キキ</t>
    </rPh>
    <rPh sb="2" eb="3">
      <t>カ</t>
    </rPh>
    <rPh sb="3" eb="4">
      <t>ウエ</t>
    </rPh>
    <rPh sb="4" eb="5">
      <t>リョウ</t>
    </rPh>
    <rPh sb="6" eb="8">
      <t>セイサ</t>
    </rPh>
    <rPh sb="8" eb="9">
      <t>トウ</t>
    </rPh>
    <phoneticPr fontId="18"/>
  </si>
  <si>
    <t>業務委託料 追加</t>
    <rPh sb="0" eb="2">
      <t>ギョウム</t>
    </rPh>
    <rPh sb="2" eb="4">
      <t>イタク</t>
    </rPh>
    <rPh sb="4" eb="5">
      <t>リョウ</t>
    </rPh>
    <rPh sb="6" eb="8">
      <t>ツイカ</t>
    </rPh>
    <phoneticPr fontId="18"/>
  </si>
  <si>
    <t>職員研修事業</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</si>
</sst>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1"/>
      <color theme="3" tint="-0.499984740745262"/>
      <name val="ＭＳ Ｐゴシック"/>
      <family val="3"/>
      <charset val="128"/>
      <scheme val="minor"/>
    </font>
    <font>
      <b/>
      <sz val="11"/>
      <color theme="3" tint="-0.249977111117893"/>
      <name val="ＭＳ Ｐゴシック"/>
      <family val="3"/>
      <charset val="128"/>
      <scheme val="minor"/>
    </font>
    <font>
      <b/>
      <sz val="10"/>
      <color theme="3" tint="-0.249977111117893"/>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8"/>
      <color theme="1"/>
      <name val="ＭＳ Ｐゴシック"/>
      <family val="2"/>
      <charset val="128"/>
      <scheme val="minor"/>
    </font>
    <font>
      <b/>
      <sz val="8"/>
      <color theme="1"/>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8"/>
      <name val="ＭＳ Ｐゴシック"/>
      <family val="3"/>
      <charset val="128"/>
      <scheme val="minor"/>
    </font>
    <font>
      <sz val="11"/>
      <name val="ＭＳ Ｐゴシック"/>
      <family val="2"/>
      <charset val="128"/>
      <scheme val="minor"/>
    </font>
    <font>
      <sz val="8"/>
      <name val="ＭＳ Ｐゴシック"/>
      <family val="3"/>
      <charset val="128"/>
      <scheme val="minor"/>
    </font>
    <font>
      <sz val="8"/>
      <color indexed="8"/>
      <name val="ＭＳ Ｐゴシック"/>
      <family val="3"/>
      <charset val="128"/>
    </font>
    <font>
      <sz val="8"/>
      <name val="ＭＳ Ｐゴシック"/>
      <family val="3"/>
      <charset val="128"/>
    </font>
    <font>
      <b/>
      <sz val="8"/>
      <name val="ＭＳ Ｐゴシック"/>
      <family val="3"/>
      <charset val="128"/>
    </font>
    <font>
      <sz val="9"/>
      <color theme="3" tint="-0.499984740745262"/>
      <name val="ＭＳ Ｐゴシック"/>
      <family val="3"/>
      <charset val="128"/>
      <scheme val="minor"/>
    </font>
    <font>
      <b/>
      <sz val="14"/>
      <name val="ＭＳ Ｐ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F9AB6B"/>
        <bgColor indexed="64"/>
      </patternFill>
    </fill>
    <fill>
      <patternFill patternType="solid">
        <fgColor rgb="FFE9F57B"/>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double">
        <color indexed="64"/>
      </right>
      <top/>
      <bottom/>
      <diagonal/>
    </border>
    <border>
      <left style="double">
        <color indexed="64"/>
      </left>
      <right style="thin">
        <color indexed="64"/>
      </right>
      <top/>
      <bottom/>
      <diagonal/>
    </border>
    <border>
      <left/>
      <right/>
      <top style="medium">
        <color indexed="64"/>
      </top>
      <bottom/>
      <diagonal/>
    </border>
    <border>
      <left/>
      <right style="thin">
        <color indexed="64"/>
      </right>
      <top style="medium">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38" fontId="32" fillId="0" borderId="0" applyFont="0" applyFill="0" applyBorder="0" applyAlignment="0" applyProtection="0">
      <alignment vertical="center"/>
    </xf>
  </cellStyleXfs>
  <cellXfs count="234">
    <xf numFmtId="0" fontId="0" fillId="0" borderId="0" xfId="0">
      <alignment vertical="center"/>
    </xf>
    <xf numFmtId="3" fontId="0" fillId="0" borderId="10" xfId="0" applyNumberFormat="1" applyBorder="1">
      <alignment vertical="center"/>
    </xf>
    <xf numFmtId="3" fontId="19" fillId="0" borderId="10" xfId="0" applyNumberFormat="1" applyFont="1" applyBorder="1">
      <alignment vertical="center"/>
    </xf>
    <xf numFmtId="38" fontId="0" fillId="0" borderId="10" xfId="42" applyFont="1" applyBorder="1">
      <alignment vertical="center"/>
    </xf>
    <xf numFmtId="38" fontId="0" fillId="0" borderId="0" xfId="42" applyFont="1">
      <alignment vertical="center"/>
    </xf>
    <xf numFmtId="0" fontId="20" fillId="0" borderId="10" xfId="0" applyFont="1" applyBorder="1" applyAlignment="1">
      <alignment vertical="center" wrapText="1"/>
    </xf>
    <xf numFmtId="0" fontId="20" fillId="0" borderId="14" xfId="0" applyFont="1" applyBorder="1" applyAlignment="1">
      <alignment vertical="center" wrapText="1"/>
    </xf>
    <xf numFmtId="0" fontId="19" fillId="0" borderId="10" xfId="0" applyFont="1" applyBorder="1" applyAlignment="1">
      <alignment vertical="center" shrinkToFit="1"/>
    </xf>
    <xf numFmtId="0" fontId="19" fillId="0" borderId="10" xfId="0" applyFont="1" applyBorder="1">
      <alignment vertical="center"/>
    </xf>
    <xf numFmtId="0" fontId="19" fillId="0" borderId="14" xfId="0" applyFont="1" applyBorder="1" applyAlignment="1">
      <alignment vertical="center" shrinkToFit="1"/>
    </xf>
    <xf numFmtId="0" fontId="19" fillId="0" borderId="0" xfId="0" applyFont="1">
      <alignment vertical="center"/>
    </xf>
    <xf numFmtId="0" fontId="19" fillId="0" borderId="17" xfId="0" applyFont="1" applyBorder="1" applyAlignment="1">
      <alignment vertical="center" shrinkToFit="1"/>
    </xf>
    <xf numFmtId="3" fontId="19" fillId="0" borderId="17" xfId="0" applyNumberFormat="1" applyFont="1" applyBorder="1">
      <alignment vertical="center"/>
    </xf>
    <xf numFmtId="38" fontId="0" fillId="0" borderId="17" xfId="42" applyFont="1" applyBorder="1">
      <alignment vertical="center"/>
    </xf>
    <xf numFmtId="3" fontId="0" fillId="0" borderId="17" xfId="0" applyNumberFormat="1" applyBorder="1">
      <alignment vertical="center"/>
    </xf>
    <xf numFmtId="0" fontId="25" fillId="35" borderId="23" xfId="0" applyFont="1" applyFill="1" applyBorder="1" applyAlignment="1">
      <alignment horizontal="center" vertical="center"/>
    </xf>
    <xf numFmtId="0" fontId="25" fillId="35" borderId="24" xfId="0" applyFont="1" applyFill="1" applyBorder="1" applyAlignment="1">
      <alignment horizontal="center" vertical="center"/>
    </xf>
    <xf numFmtId="0" fontId="20" fillId="0" borderId="17" xfId="0" applyFont="1" applyBorder="1" applyAlignment="1">
      <alignment vertical="center" wrapText="1"/>
    </xf>
    <xf numFmtId="0" fontId="31" fillId="0" borderId="0" xfId="0" applyFont="1">
      <alignment vertical="center"/>
    </xf>
    <xf numFmtId="0" fontId="0" fillId="0" borderId="34" xfId="0" applyBorder="1">
      <alignment vertical="center"/>
    </xf>
    <xf numFmtId="0" fontId="0" fillId="0" borderId="11" xfId="0" applyBorder="1">
      <alignment vertical="center"/>
    </xf>
    <xf numFmtId="0" fontId="25" fillId="35" borderId="22" xfId="0" applyFont="1" applyFill="1" applyBorder="1" applyAlignment="1">
      <alignment horizontal="center" vertical="center"/>
    </xf>
    <xf numFmtId="0" fontId="25" fillId="35" borderId="39" xfId="0" applyFont="1" applyFill="1" applyBorder="1" applyAlignment="1">
      <alignment horizontal="center" vertical="center"/>
    </xf>
    <xf numFmtId="0" fontId="25" fillId="35" borderId="40" xfId="0" applyFont="1" applyFill="1" applyBorder="1" applyAlignment="1">
      <alignment horizontal="center" vertical="center"/>
    </xf>
    <xf numFmtId="0" fontId="0" fillId="0" borderId="38" xfId="0" applyBorder="1">
      <alignment vertical="center"/>
    </xf>
    <xf numFmtId="0" fontId="0" fillId="0" borderId="42" xfId="0" applyBorder="1">
      <alignment vertical="center"/>
    </xf>
    <xf numFmtId="0" fontId="25" fillId="35" borderId="35" xfId="0" applyFont="1" applyFill="1" applyBorder="1" applyAlignment="1">
      <alignment horizontal="center" vertical="center"/>
    </xf>
    <xf numFmtId="3" fontId="24" fillId="36" borderId="23" xfId="0" applyNumberFormat="1" applyFont="1" applyFill="1" applyBorder="1">
      <alignment vertical="center"/>
    </xf>
    <xf numFmtId="38" fontId="25" fillId="36" borderId="23" xfId="42" applyFont="1" applyFill="1" applyBorder="1">
      <alignment vertical="center"/>
    </xf>
    <xf numFmtId="0" fontId="25" fillId="36" borderId="35" xfId="0" applyFont="1" applyFill="1" applyBorder="1">
      <alignment vertical="center"/>
    </xf>
    <xf numFmtId="3" fontId="25" fillId="36" borderId="23" xfId="0" applyNumberFormat="1" applyFont="1" applyFill="1" applyBorder="1">
      <alignment vertical="center"/>
    </xf>
    <xf numFmtId="0" fontId="25" fillId="36" borderId="40" xfId="0" applyFont="1" applyFill="1" applyBorder="1">
      <alignment vertical="center"/>
    </xf>
    <xf numFmtId="0" fontId="27" fillId="37" borderId="13" xfId="0" applyFont="1" applyFill="1" applyBorder="1" applyAlignment="1">
      <alignment vertical="center" shrinkToFit="1"/>
    </xf>
    <xf numFmtId="3" fontId="24" fillId="37" borderId="10" xfId="0" applyNumberFormat="1" applyFont="1" applyFill="1" applyBorder="1">
      <alignment vertical="center"/>
    </xf>
    <xf numFmtId="38" fontId="25" fillId="37" borderId="10" xfId="42" applyFont="1" applyFill="1" applyBorder="1">
      <alignment vertical="center"/>
    </xf>
    <xf numFmtId="0" fontId="25" fillId="37" borderId="11" xfId="0" applyFont="1" applyFill="1" applyBorder="1">
      <alignment vertical="center"/>
    </xf>
    <xf numFmtId="3" fontId="25" fillId="37" borderId="10" xfId="0" applyNumberFormat="1" applyFont="1" applyFill="1" applyBorder="1">
      <alignment vertical="center"/>
    </xf>
    <xf numFmtId="0" fontId="24" fillId="37" borderId="16" xfId="0" applyFont="1" applyFill="1" applyBorder="1" applyAlignment="1">
      <alignment horizontal="center" vertical="center" shrinkToFit="1"/>
    </xf>
    <xf numFmtId="0" fontId="19" fillId="37" borderId="28" xfId="0" applyFont="1" applyFill="1" applyBorder="1" applyAlignment="1">
      <alignment vertical="center" shrinkToFit="1"/>
    </xf>
    <xf numFmtId="3" fontId="19" fillId="37" borderId="17" xfId="0" applyNumberFormat="1" applyFont="1" applyFill="1" applyBorder="1">
      <alignment vertical="center"/>
    </xf>
    <xf numFmtId="38" fontId="23" fillId="37" borderId="17" xfId="42" applyFont="1" applyFill="1" applyBorder="1">
      <alignment vertical="center"/>
    </xf>
    <xf numFmtId="0" fontId="23" fillId="37" borderId="34" xfId="0" applyFont="1" applyFill="1" applyBorder="1">
      <alignment vertical="center"/>
    </xf>
    <xf numFmtId="3" fontId="23" fillId="37" borderId="17" xfId="0" applyNumberFormat="1" applyFont="1" applyFill="1" applyBorder="1">
      <alignment vertical="center"/>
    </xf>
    <xf numFmtId="0" fontId="28" fillId="37" borderId="12" xfId="0" applyFont="1" applyFill="1" applyBorder="1" applyAlignment="1">
      <alignment vertical="center" wrapText="1" shrinkToFit="1"/>
    </xf>
    <xf numFmtId="0" fontId="28" fillId="37" borderId="13" xfId="0" applyFont="1" applyFill="1" applyBorder="1" applyAlignment="1">
      <alignment vertical="center" wrapText="1" shrinkToFit="1"/>
    </xf>
    <xf numFmtId="0" fontId="27" fillId="37" borderId="12" xfId="0" applyFont="1" applyFill="1" applyBorder="1" applyAlignment="1">
      <alignment vertical="center" shrinkToFit="1"/>
    </xf>
    <xf numFmtId="0" fontId="24" fillId="37" borderId="11" xfId="0" applyFont="1" applyFill="1" applyBorder="1">
      <alignment vertical="center"/>
    </xf>
    <xf numFmtId="0" fontId="24" fillId="37" borderId="16" xfId="0" applyFont="1" applyFill="1" applyBorder="1" applyAlignment="1">
      <alignment vertical="center" shrinkToFit="1"/>
    </xf>
    <xf numFmtId="38" fontId="25" fillId="37" borderId="41" xfId="42" applyFont="1" applyFill="1" applyBorder="1">
      <alignment vertical="center"/>
    </xf>
    <xf numFmtId="0" fontId="0" fillId="0" borderId="0" xfId="0" applyAlignment="1">
      <alignment vertical="center" wrapText="1"/>
    </xf>
    <xf numFmtId="38" fontId="0" fillId="0" borderId="34" xfId="42" applyFont="1" applyBorder="1">
      <alignment vertical="center"/>
    </xf>
    <xf numFmtId="38" fontId="0" fillId="0" borderId="11" xfId="42" applyFont="1" applyBorder="1">
      <alignment vertical="center"/>
    </xf>
    <xf numFmtId="38" fontId="25" fillId="37" borderId="11" xfId="42" applyFont="1" applyFill="1" applyBorder="1">
      <alignment vertical="center"/>
    </xf>
    <xf numFmtId="38" fontId="24" fillId="37" borderId="11" xfId="42" applyFont="1" applyFill="1" applyBorder="1">
      <alignment vertical="center"/>
    </xf>
    <xf numFmtId="38" fontId="25" fillId="35" borderId="39" xfId="42" applyFont="1" applyFill="1" applyBorder="1" applyAlignment="1">
      <alignment horizontal="center" vertical="center"/>
    </xf>
    <xf numFmtId="38" fontId="0" fillId="0" borderId="37" xfId="42" applyFont="1" applyBorder="1">
      <alignment vertical="center"/>
    </xf>
    <xf numFmtId="38" fontId="0" fillId="0" borderId="41" xfId="42" applyFont="1" applyBorder="1">
      <alignment vertical="center"/>
    </xf>
    <xf numFmtId="38" fontId="25" fillId="36" borderId="39" xfId="42" applyFont="1" applyFill="1" applyBorder="1">
      <alignment vertical="center"/>
    </xf>
    <xf numFmtId="38" fontId="23" fillId="37" borderId="37" xfId="42" applyFont="1" applyFill="1" applyBorder="1">
      <alignment vertical="center"/>
    </xf>
    <xf numFmtId="38" fontId="24" fillId="37" borderId="41" xfId="42" applyFont="1" applyFill="1" applyBorder="1">
      <alignment vertical="center"/>
    </xf>
    <xf numFmtId="38" fontId="24" fillId="36" borderId="39" xfId="42" applyFont="1" applyFill="1" applyBorder="1">
      <alignment vertical="center"/>
    </xf>
    <xf numFmtId="3" fontId="24" fillId="37" borderId="41" xfId="0" applyNumberFormat="1" applyFont="1" applyFill="1" applyBorder="1">
      <alignment vertical="center"/>
    </xf>
    <xf numFmtId="38" fontId="0" fillId="38" borderId="41" xfId="42" applyFont="1" applyFill="1" applyBorder="1">
      <alignment vertical="center"/>
    </xf>
    <xf numFmtId="38" fontId="0" fillId="38" borderId="37" xfId="42" applyFont="1" applyFill="1" applyBorder="1">
      <alignment vertical="center"/>
    </xf>
    <xf numFmtId="0" fontId="25" fillId="37" borderId="45" xfId="0" applyFont="1" applyFill="1" applyBorder="1">
      <alignment vertical="center"/>
    </xf>
    <xf numFmtId="0" fontId="33" fillId="0" borderId="38" xfId="0" applyFont="1" applyBorder="1" applyAlignment="1">
      <alignment vertical="center" wrapText="1"/>
    </xf>
    <xf numFmtId="0" fontId="33" fillId="0" borderId="42" xfId="0" applyFont="1" applyBorder="1" applyAlignment="1">
      <alignment vertical="center" wrapText="1"/>
    </xf>
    <xf numFmtId="0" fontId="34" fillId="37" borderId="42" xfId="0" applyFont="1" applyFill="1" applyBorder="1" applyAlignment="1">
      <alignment vertical="center" wrapText="1"/>
    </xf>
    <xf numFmtId="0" fontId="35" fillId="36" borderId="40" xfId="0" applyFont="1" applyFill="1" applyBorder="1" applyAlignment="1">
      <alignment vertical="center" wrapText="1"/>
    </xf>
    <xf numFmtId="0" fontId="36" fillId="37" borderId="38" xfId="0" applyFont="1" applyFill="1" applyBorder="1" applyAlignment="1">
      <alignment vertical="center" wrapText="1"/>
    </xf>
    <xf numFmtId="0" fontId="37" fillId="37" borderId="42" xfId="0" applyFont="1" applyFill="1" applyBorder="1" applyAlignment="1">
      <alignment vertical="center" wrapText="1"/>
    </xf>
    <xf numFmtId="38" fontId="0" fillId="0" borderId="36" xfId="42" applyFont="1" applyBorder="1">
      <alignment vertical="center"/>
    </xf>
    <xf numFmtId="38" fontId="0" fillId="0" borderId="12" xfId="42" applyFont="1" applyBorder="1">
      <alignment vertical="center"/>
    </xf>
    <xf numFmtId="38" fontId="25" fillId="37" borderId="12" xfId="42" applyFont="1" applyFill="1" applyBorder="1">
      <alignment vertical="center"/>
    </xf>
    <xf numFmtId="38" fontId="25" fillId="36" borderId="22" xfId="42" applyFont="1" applyFill="1" applyBorder="1">
      <alignment vertical="center"/>
    </xf>
    <xf numFmtId="38" fontId="23" fillId="37" borderId="36" xfId="42" applyFont="1" applyFill="1" applyBorder="1">
      <alignment vertical="center"/>
    </xf>
    <xf numFmtId="38" fontId="24" fillId="37" borderId="12" xfId="42" applyFont="1" applyFill="1" applyBorder="1">
      <alignment vertical="center"/>
    </xf>
    <xf numFmtId="0" fontId="33" fillId="0" borderId="34" xfId="0" applyFont="1" applyBorder="1" applyAlignment="1">
      <alignment vertical="center" wrapText="1"/>
    </xf>
    <xf numFmtId="0" fontId="33" fillId="0" borderId="11" xfId="0" applyFont="1" applyBorder="1" applyAlignment="1">
      <alignment vertical="center" wrapText="1"/>
    </xf>
    <xf numFmtId="0" fontId="34" fillId="37" borderId="11" xfId="0" applyFont="1" applyFill="1" applyBorder="1" applyAlignment="1">
      <alignment vertical="center" wrapText="1"/>
    </xf>
    <xf numFmtId="0" fontId="34" fillId="36" borderId="35" xfId="0" applyFont="1" applyFill="1" applyBorder="1" applyAlignment="1">
      <alignment vertical="center" wrapText="1"/>
    </xf>
    <xf numFmtId="0" fontId="36" fillId="37" borderId="34" xfId="0" applyFont="1" applyFill="1" applyBorder="1" applyAlignment="1">
      <alignment vertical="center" wrapText="1"/>
    </xf>
    <xf numFmtId="0" fontId="37" fillId="37" borderId="11" xfId="0" applyFont="1" applyFill="1" applyBorder="1" applyAlignment="1">
      <alignment vertical="center" wrapText="1"/>
    </xf>
    <xf numFmtId="0" fontId="33" fillId="0" borderId="11" xfId="0" applyFont="1" applyFill="1" applyBorder="1" applyAlignment="1">
      <alignment vertical="center" wrapText="1"/>
    </xf>
    <xf numFmtId="3" fontId="0" fillId="0" borderId="17" xfId="42" applyNumberFormat="1" applyFont="1" applyBorder="1">
      <alignment vertical="center"/>
    </xf>
    <xf numFmtId="3" fontId="0" fillId="0" borderId="10" xfId="42" applyNumberFormat="1" applyFont="1" applyBorder="1">
      <alignment vertical="center"/>
    </xf>
    <xf numFmtId="3" fontId="25" fillId="37" borderId="10" xfId="42" applyNumberFormat="1" applyFont="1" applyFill="1" applyBorder="1">
      <alignment vertical="center"/>
    </xf>
    <xf numFmtId="3" fontId="25" fillId="36" borderId="23" xfId="42" applyNumberFormat="1" applyFont="1" applyFill="1" applyBorder="1">
      <alignment vertical="center"/>
    </xf>
    <xf numFmtId="3" fontId="38" fillId="0" borderId="10" xfId="42" applyNumberFormat="1" applyFont="1" applyBorder="1">
      <alignment vertical="center"/>
    </xf>
    <xf numFmtId="3" fontId="23" fillId="37" borderId="17" xfId="42" applyNumberFormat="1" applyFont="1" applyFill="1" applyBorder="1">
      <alignment vertical="center"/>
    </xf>
    <xf numFmtId="3" fontId="24" fillId="37" borderId="10" xfId="42" applyNumberFormat="1" applyFont="1" applyFill="1" applyBorder="1">
      <alignment vertical="center"/>
    </xf>
    <xf numFmtId="38" fontId="0" fillId="0" borderId="17" xfId="0" applyNumberFormat="1" applyBorder="1">
      <alignment vertical="center"/>
    </xf>
    <xf numFmtId="38" fontId="24" fillId="37" borderId="10" xfId="42" applyFont="1" applyFill="1" applyBorder="1">
      <alignment vertical="center"/>
    </xf>
    <xf numFmtId="0" fontId="36" fillId="0" borderId="20" xfId="0" applyFont="1" applyBorder="1" applyAlignment="1">
      <alignment vertical="center" wrapText="1"/>
    </xf>
    <xf numFmtId="0" fontId="33" fillId="0" borderId="18" xfId="0" applyFont="1" applyBorder="1" applyAlignment="1">
      <alignment vertical="center"/>
    </xf>
    <xf numFmtId="0" fontId="33" fillId="0" borderId="20" xfId="0" applyFont="1" applyBorder="1" applyAlignment="1">
      <alignment vertical="center"/>
    </xf>
    <xf numFmtId="0" fontId="35" fillId="37" borderId="20" xfId="0" applyFont="1" applyFill="1" applyBorder="1" applyAlignment="1">
      <alignment vertical="center"/>
    </xf>
    <xf numFmtId="0" fontId="35" fillId="36" borderId="24" xfId="0" applyFont="1" applyFill="1" applyBorder="1" applyAlignment="1">
      <alignment vertical="center"/>
    </xf>
    <xf numFmtId="0" fontId="36" fillId="37" borderId="18" xfId="0" applyFont="1" applyFill="1" applyBorder="1" applyAlignment="1">
      <alignment vertical="center"/>
    </xf>
    <xf numFmtId="0" fontId="33" fillId="0" borderId="18" xfId="0" applyFont="1" applyBorder="1" applyAlignment="1">
      <alignment vertical="center" wrapText="1"/>
    </xf>
    <xf numFmtId="0" fontId="33" fillId="0" borderId="20" xfId="0" applyFont="1" applyBorder="1" applyAlignment="1">
      <alignment vertical="center" wrapText="1"/>
    </xf>
    <xf numFmtId="0" fontId="35" fillId="37" borderId="20" xfId="0" applyFont="1" applyFill="1" applyBorder="1" applyAlignment="1">
      <alignment vertical="center" wrapText="1"/>
    </xf>
    <xf numFmtId="0" fontId="35" fillId="36" borderId="24" xfId="0" applyFont="1" applyFill="1" applyBorder="1" applyAlignment="1">
      <alignment vertical="center" wrapText="1"/>
    </xf>
    <xf numFmtId="0" fontId="36" fillId="37" borderId="18" xfId="0" applyFont="1" applyFill="1" applyBorder="1" applyAlignment="1">
      <alignment vertical="center" wrapText="1"/>
    </xf>
    <xf numFmtId="0" fontId="37" fillId="37" borderId="20" xfId="0" applyFont="1" applyFill="1" applyBorder="1" applyAlignment="1">
      <alignment vertical="center" wrapText="1"/>
    </xf>
    <xf numFmtId="0" fontId="36" fillId="0" borderId="20" xfId="0" applyFont="1" applyBorder="1" applyAlignment="1">
      <alignment horizontal="left" vertical="center" wrapText="1"/>
    </xf>
    <xf numFmtId="38" fontId="19" fillId="0" borderId="10" xfId="42" applyFont="1" applyBorder="1">
      <alignment vertical="center"/>
    </xf>
    <xf numFmtId="0" fontId="24" fillId="37" borderId="19" xfId="0" applyFont="1" applyFill="1" applyBorder="1" applyAlignment="1">
      <alignment horizontal="center" vertical="center" shrinkToFit="1"/>
    </xf>
    <xf numFmtId="0" fontId="24" fillId="37" borderId="30" xfId="0" applyFont="1" applyFill="1" applyBorder="1" applyAlignment="1">
      <alignment horizontal="center" vertical="center" shrinkToFit="1"/>
    </xf>
    <xf numFmtId="3" fontId="19" fillId="0" borderId="10" xfId="0" applyNumberFormat="1" applyFont="1" applyFill="1" applyBorder="1">
      <alignment vertical="center"/>
    </xf>
    <xf numFmtId="38" fontId="23" fillId="0" borderId="10" xfId="42" applyFont="1" applyFill="1" applyBorder="1">
      <alignment vertical="center"/>
    </xf>
    <xf numFmtId="0" fontId="23" fillId="0" borderId="11" xfId="0" applyFont="1" applyFill="1" applyBorder="1">
      <alignment vertical="center"/>
    </xf>
    <xf numFmtId="38" fontId="23" fillId="0" borderId="41" xfId="42" applyFont="1" applyFill="1" applyBorder="1">
      <alignment vertical="center"/>
    </xf>
    <xf numFmtId="3" fontId="23" fillId="0" borderId="10" xfId="0" applyNumberFormat="1" applyFont="1" applyFill="1" applyBorder="1">
      <alignment vertical="center"/>
    </xf>
    <xf numFmtId="0" fontId="36" fillId="0" borderId="42" xfId="0" applyFont="1" applyFill="1" applyBorder="1" applyAlignment="1">
      <alignment vertical="center" wrapText="1"/>
    </xf>
    <xf numFmtId="38" fontId="23" fillId="0" borderId="12" xfId="42" applyFont="1" applyFill="1" applyBorder="1">
      <alignment vertical="center"/>
    </xf>
    <xf numFmtId="0" fontId="36" fillId="0" borderId="11" xfId="0" applyFont="1" applyFill="1" applyBorder="1" applyAlignment="1">
      <alignment vertical="center" wrapText="1"/>
    </xf>
    <xf numFmtId="0" fontId="36" fillId="0" borderId="20" xfId="0" applyFont="1" applyFill="1" applyBorder="1" applyAlignment="1">
      <alignment vertical="center" wrapText="1"/>
    </xf>
    <xf numFmtId="3" fontId="24" fillId="37" borderId="14" xfId="0" applyNumberFormat="1" applyFont="1" applyFill="1" applyBorder="1">
      <alignment vertical="center"/>
    </xf>
    <xf numFmtId="38" fontId="25" fillId="37" borderId="14" xfId="42" applyFont="1" applyFill="1" applyBorder="1">
      <alignment vertical="center"/>
    </xf>
    <xf numFmtId="38" fontId="25" fillId="37" borderId="46" xfId="42" applyFont="1" applyFill="1" applyBorder="1">
      <alignment vertical="center"/>
    </xf>
    <xf numFmtId="3" fontId="25" fillId="37" borderId="14" xfId="0" applyNumberFormat="1" applyFont="1" applyFill="1" applyBorder="1">
      <alignment vertical="center"/>
    </xf>
    <xf numFmtId="0" fontId="34" fillId="37" borderId="47" xfId="0" applyFont="1" applyFill="1" applyBorder="1" applyAlignment="1">
      <alignment vertical="center" wrapText="1"/>
    </xf>
    <xf numFmtId="38" fontId="25" fillId="37" borderId="48" xfId="42" applyFont="1" applyFill="1" applyBorder="1">
      <alignment vertical="center"/>
    </xf>
    <xf numFmtId="3" fontId="25" fillId="37" borderId="14" xfId="42" applyNumberFormat="1" applyFont="1" applyFill="1" applyBorder="1">
      <alignment vertical="center"/>
    </xf>
    <xf numFmtId="0" fontId="34" fillId="37" borderId="45" xfId="0" applyFont="1" applyFill="1" applyBorder="1" applyAlignment="1">
      <alignment vertical="center" wrapText="1"/>
    </xf>
    <xf numFmtId="0" fontId="35" fillId="37" borderId="49" xfId="0" applyFont="1" applyFill="1" applyBorder="1" applyAlignment="1">
      <alignment vertical="center" wrapText="1"/>
    </xf>
    <xf numFmtId="3" fontId="19" fillId="0" borderId="14" xfId="0" applyNumberFormat="1" applyFont="1" applyFill="1" applyBorder="1">
      <alignment vertical="center"/>
    </xf>
    <xf numFmtId="38" fontId="23" fillId="0" borderId="14" xfId="42" applyFont="1" applyFill="1" applyBorder="1">
      <alignment vertical="center"/>
    </xf>
    <xf numFmtId="0" fontId="23" fillId="0" borderId="45" xfId="0" applyFont="1" applyFill="1" applyBorder="1">
      <alignment vertical="center"/>
    </xf>
    <xf numFmtId="38" fontId="23" fillId="0" borderId="46" xfId="42" applyFont="1" applyFill="1" applyBorder="1">
      <alignment vertical="center"/>
    </xf>
    <xf numFmtId="3" fontId="23" fillId="0" borderId="14" xfId="0" applyNumberFormat="1" applyFont="1" applyFill="1" applyBorder="1">
      <alignment vertical="center"/>
    </xf>
    <xf numFmtId="0" fontId="36" fillId="0" borderId="47" xfId="0" applyFont="1" applyFill="1" applyBorder="1" applyAlignment="1">
      <alignment vertical="center" wrapText="1"/>
    </xf>
    <xf numFmtId="38" fontId="23" fillId="0" borderId="48" xfId="42" applyFont="1" applyFill="1" applyBorder="1">
      <alignment vertical="center"/>
    </xf>
    <xf numFmtId="3" fontId="23" fillId="0" borderId="14" xfId="42" applyNumberFormat="1" applyFont="1" applyFill="1" applyBorder="1">
      <alignment vertical="center"/>
    </xf>
    <xf numFmtId="0" fontId="36" fillId="0" borderId="45" xfId="0" applyFont="1" applyFill="1" applyBorder="1" applyAlignment="1">
      <alignment vertical="center" wrapText="1"/>
    </xf>
    <xf numFmtId="0" fontId="36" fillId="0" borderId="49" xfId="0" applyFont="1" applyFill="1" applyBorder="1" applyAlignment="1">
      <alignment vertical="center" wrapText="1"/>
    </xf>
    <xf numFmtId="0" fontId="25" fillId="0" borderId="11" xfId="0" applyFont="1" applyFill="1" applyBorder="1">
      <alignment vertical="center"/>
    </xf>
    <xf numFmtId="0" fontId="19" fillId="0" borderId="10" xfId="0" applyFont="1" applyBorder="1" applyAlignment="1">
      <alignment vertical="center" wrapText="1" shrinkToFit="1"/>
    </xf>
    <xf numFmtId="0" fontId="33" fillId="0" borderId="17" xfId="0" applyFont="1" applyBorder="1" applyAlignment="1">
      <alignment vertical="center" wrapText="1"/>
    </xf>
    <xf numFmtId="0" fontId="36" fillId="0" borderId="10" xfId="0" applyFont="1" applyBorder="1" applyAlignment="1">
      <alignment vertical="center" wrapText="1"/>
    </xf>
    <xf numFmtId="0" fontId="35" fillId="37" borderId="10" xfId="0" applyFont="1" applyFill="1" applyBorder="1" applyAlignment="1">
      <alignment vertical="center" wrapText="1"/>
    </xf>
    <xf numFmtId="0" fontId="35" fillId="36" borderId="23" xfId="0" applyFont="1" applyFill="1" applyBorder="1" applyAlignment="1">
      <alignment vertical="center" wrapText="1"/>
    </xf>
    <xf numFmtId="0" fontId="39" fillId="0" borderId="10" xfId="0" applyFont="1" applyBorder="1" applyAlignment="1">
      <alignment vertical="center" wrapText="1"/>
    </xf>
    <xf numFmtId="38" fontId="40" fillId="0" borderId="28" xfId="42" applyFont="1" applyFill="1" applyBorder="1" applyAlignment="1">
      <alignment vertical="center" wrapText="1"/>
    </xf>
    <xf numFmtId="38" fontId="40" fillId="0" borderId="14" xfId="44" applyFont="1" applyBorder="1" applyAlignment="1">
      <alignment vertical="center" wrapText="1"/>
    </xf>
    <xf numFmtId="38" fontId="40" fillId="0" borderId="14" xfId="44" applyFont="1" applyFill="1" applyBorder="1" applyAlignment="1">
      <alignment vertical="center" wrapText="1"/>
    </xf>
    <xf numFmtId="0" fontId="35" fillId="37" borderId="14" xfId="0" applyFont="1" applyFill="1" applyBorder="1" applyAlignment="1">
      <alignment vertical="center" wrapText="1"/>
    </xf>
    <xf numFmtId="38" fontId="40" fillId="0" borderId="10" xfId="44" applyFont="1" applyBorder="1" applyAlignment="1">
      <alignment vertical="center" wrapText="1"/>
    </xf>
    <xf numFmtId="38" fontId="40" fillId="0" borderId="14" xfId="42" applyFont="1" applyFill="1" applyBorder="1" applyAlignment="1">
      <alignment vertical="center" wrapText="1"/>
    </xf>
    <xf numFmtId="38" fontId="40" fillId="0" borderId="10" xfId="44" applyFont="1" applyFill="1" applyBorder="1" applyAlignment="1">
      <alignment vertical="center" wrapText="1"/>
    </xf>
    <xf numFmtId="38" fontId="40" fillId="0" borderId="44" xfId="44" applyFont="1" applyBorder="1" applyAlignment="1">
      <alignment vertical="center" wrapText="1"/>
    </xf>
    <xf numFmtId="38" fontId="41" fillId="0" borderId="14" xfId="44" applyFont="1" applyBorder="1" applyAlignment="1">
      <alignment vertical="center" wrapText="1"/>
    </xf>
    <xf numFmtId="0" fontId="35" fillId="37" borderId="45" xfId="0" applyFont="1" applyFill="1" applyBorder="1">
      <alignment vertical="center"/>
    </xf>
    <xf numFmtId="38" fontId="40" fillId="0" borderId="10" xfId="42" applyFont="1" applyBorder="1" applyAlignment="1">
      <alignment vertical="center" wrapText="1"/>
    </xf>
    <xf numFmtId="38" fontId="40" fillId="0" borderId="14" xfId="42" applyFont="1" applyBorder="1" applyAlignment="1">
      <alignment vertical="center" wrapText="1"/>
    </xf>
    <xf numFmtId="0" fontId="36" fillId="0" borderId="14" xfId="0" applyFont="1" applyFill="1" applyBorder="1" applyAlignment="1">
      <alignment vertical="center" wrapText="1"/>
    </xf>
    <xf numFmtId="0" fontId="36" fillId="37" borderId="17" xfId="0" applyFont="1" applyFill="1" applyBorder="1" applyAlignment="1">
      <alignment vertical="center" wrapText="1"/>
    </xf>
    <xf numFmtId="38" fontId="40" fillId="0" borderId="28" xfId="44" applyFont="1" applyBorder="1" applyAlignment="1">
      <alignment vertical="center" wrapText="1"/>
    </xf>
    <xf numFmtId="38" fontId="40" fillId="0" borderId="15" xfId="44" applyFont="1" applyBorder="1" applyAlignment="1">
      <alignment vertical="center" wrapText="1"/>
    </xf>
    <xf numFmtId="38" fontId="42" fillId="37" borderId="10" xfId="44" applyFont="1" applyFill="1" applyBorder="1" applyAlignment="1">
      <alignment vertical="center" wrapText="1"/>
    </xf>
    <xf numFmtId="38" fontId="40" fillId="0" borderId="0" xfId="44" applyFont="1" applyBorder="1" applyAlignment="1">
      <alignment vertical="center" wrapText="1"/>
    </xf>
    <xf numFmtId="38" fontId="40" fillId="0" borderId="43" xfId="44" applyFont="1" applyBorder="1" applyAlignment="1">
      <alignment vertical="center" wrapText="1"/>
    </xf>
    <xf numFmtId="0" fontId="0" fillId="0" borderId="50" xfId="0" applyBorder="1">
      <alignment vertical="center"/>
    </xf>
    <xf numFmtId="38" fontId="19" fillId="0" borderId="10" xfId="42" applyFont="1" applyBorder="1" applyAlignment="1">
      <alignment horizontal="right" vertical="center"/>
    </xf>
    <xf numFmtId="3" fontId="24" fillId="39" borderId="44" xfId="0" applyNumberFormat="1" applyFont="1" applyFill="1" applyBorder="1">
      <alignment vertical="center"/>
    </xf>
    <xf numFmtId="38" fontId="25" fillId="39" borderId="44" xfId="42" applyFont="1" applyFill="1" applyBorder="1">
      <alignment vertical="center"/>
    </xf>
    <xf numFmtId="0" fontId="25" fillId="39" borderId="52" xfId="0" applyFont="1" applyFill="1" applyBorder="1">
      <alignment vertical="center"/>
    </xf>
    <xf numFmtId="38" fontId="25" fillId="39" borderId="13" xfId="42" applyFont="1" applyFill="1" applyBorder="1">
      <alignment vertical="center"/>
    </xf>
    <xf numFmtId="3" fontId="25" fillId="39" borderId="44" xfId="42" applyNumberFormat="1" applyFont="1" applyFill="1" applyBorder="1">
      <alignment vertical="center"/>
    </xf>
    <xf numFmtId="0" fontId="34" fillId="39" borderId="51" xfId="0" applyFont="1" applyFill="1" applyBorder="1" applyAlignment="1">
      <alignment vertical="center" wrapText="1"/>
    </xf>
    <xf numFmtId="38" fontId="25" fillId="39" borderId="53" xfId="42" applyFont="1" applyFill="1" applyBorder="1">
      <alignment vertical="center"/>
    </xf>
    <xf numFmtId="0" fontId="35" fillId="39" borderId="51" xfId="0" applyFont="1" applyFill="1" applyBorder="1" applyAlignment="1">
      <alignment vertical="center"/>
    </xf>
    <xf numFmtId="0" fontId="0" fillId="39" borderId="0" xfId="0" applyFill="1">
      <alignment vertical="center"/>
    </xf>
    <xf numFmtId="38" fontId="24" fillId="36" borderId="22" xfId="42" applyFont="1" applyFill="1" applyBorder="1">
      <alignment vertical="center"/>
    </xf>
    <xf numFmtId="3" fontId="29" fillId="34" borderId="17" xfId="0" applyNumberFormat="1" applyFont="1" applyFill="1" applyBorder="1">
      <alignment vertical="center"/>
    </xf>
    <xf numFmtId="38" fontId="30" fillId="34" borderId="17" xfId="42" applyFont="1" applyFill="1" applyBorder="1">
      <alignment vertical="center"/>
    </xf>
    <xf numFmtId="0" fontId="35" fillId="34" borderId="17" xfId="0" applyFont="1" applyFill="1" applyBorder="1" applyAlignment="1">
      <alignment vertical="center" wrapText="1"/>
    </xf>
    <xf numFmtId="0" fontId="30" fillId="34" borderId="34" xfId="0" applyFont="1" applyFill="1" applyBorder="1">
      <alignment vertical="center"/>
    </xf>
    <xf numFmtId="38" fontId="30" fillId="34" borderId="37" xfId="42" applyFont="1" applyFill="1" applyBorder="1">
      <alignment vertical="center"/>
    </xf>
    <xf numFmtId="3" fontId="30" fillId="34" borderId="17" xfId="0" applyNumberFormat="1" applyFont="1" applyFill="1" applyBorder="1">
      <alignment vertical="center"/>
    </xf>
    <xf numFmtId="0" fontId="30" fillId="34" borderId="38" xfId="0" applyFont="1" applyFill="1" applyBorder="1">
      <alignment vertical="center"/>
    </xf>
    <xf numFmtId="38" fontId="30" fillId="34" borderId="36" xfId="42" applyFont="1" applyFill="1" applyBorder="1">
      <alignment vertical="center"/>
    </xf>
    <xf numFmtId="3" fontId="30" fillId="34" borderId="17" xfId="42" applyNumberFormat="1" applyFont="1" applyFill="1" applyBorder="1">
      <alignment vertical="center"/>
    </xf>
    <xf numFmtId="0" fontId="35" fillId="34" borderId="34" xfId="0" applyFont="1" applyFill="1" applyBorder="1" applyAlignment="1">
      <alignment vertical="center" wrapText="1"/>
    </xf>
    <xf numFmtId="0" fontId="35" fillId="34" borderId="17" xfId="0" applyFont="1" applyFill="1" applyBorder="1" applyAlignment="1">
      <alignment vertical="center"/>
    </xf>
    <xf numFmtId="38" fontId="19" fillId="39" borderId="13" xfId="42" applyFont="1" applyFill="1" applyBorder="1">
      <alignment vertical="center"/>
    </xf>
    <xf numFmtId="3" fontId="23" fillId="39" borderId="44" xfId="0" applyNumberFormat="1" applyFont="1" applyFill="1" applyBorder="1">
      <alignment vertical="center"/>
    </xf>
    <xf numFmtId="0" fontId="36" fillId="39" borderId="44" xfId="0" applyFont="1" applyFill="1" applyBorder="1" applyAlignment="1">
      <alignment vertical="center" wrapText="1"/>
    </xf>
    <xf numFmtId="38" fontId="23" fillId="39" borderId="44" xfId="42" applyFont="1" applyFill="1" applyBorder="1">
      <alignment vertical="center"/>
    </xf>
    <xf numFmtId="3" fontId="19" fillId="39" borderId="44" xfId="0" applyNumberFormat="1" applyFont="1" applyFill="1" applyBorder="1">
      <alignment vertical="center"/>
    </xf>
    <xf numFmtId="0" fontId="33" fillId="38" borderId="42" xfId="0" applyFont="1" applyFill="1" applyBorder="1" applyAlignment="1">
      <alignment vertical="center" wrapText="1"/>
    </xf>
    <xf numFmtId="0" fontId="44" fillId="0" borderId="0" xfId="0" applyFont="1">
      <alignment vertical="center"/>
    </xf>
    <xf numFmtId="0" fontId="23" fillId="0" borderId="10" xfId="0" applyFont="1" applyBorder="1" applyAlignment="1">
      <alignment vertical="center" shrinkToFit="1"/>
    </xf>
    <xf numFmtId="0" fontId="27" fillId="36" borderId="26" xfId="0" applyFont="1" applyFill="1" applyBorder="1" applyAlignment="1">
      <alignment horizontal="left" vertical="center" shrinkToFit="1"/>
    </xf>
    <xf numFmtId="0" fontId="27" fillId="36" borderId="23" xfId="0" applyFont="1" applyFill="1" applyBorder="1" applyAlignment="1">
      <alignment horizontal="left" vertical="center" shrinkToFit="1"/>
    </xf>
    <xf numFmtId="0" fontId="24" fillId="37" borderId="29" xfId="0" applyFont="1" applyFill="1" applyBorder="1" applyAlignment="1">
      <alignment horizontal="center" vertical="center" wrapText="1"/>
    </xf>
    <xf numFmtId="0" fontId="24" fillId="37" borderId="30" xfId="0" applyFont="1" applyFill="1" applyBorder="1" applyAlignment="1">
      <alignment horizontal="center" vertical="center" wrapText="1"/>
    </xf>
    <xf numFmtId="0" fontId="24" fillId="37" borderId="31" xfId="0" applyFont="1" applyFill="1" applyBorder="1" applyAlignment="1">
      <alignment horizontal="center" vertical="center" wrapText="1"/>
    </xf>
    <xf numFmtId="0" fontId="29" fillId="34" borderId="17" xfId="0" applyFont="1" applyFill="1" applyBorder="1" applyAlignment="1">
      <alignment horizontal="center" vertical="center"/>
    </xf>
    <xf numFmtId="0" fontId="26" fillId="36" borderId="26" xfId="0" applyFont="1" applyFill="1" applyBorder="1" applyAlignment="1">
      <alignment horizontal="left" vertical="center"/>
    </xf>
    <xf numFmtId="0" fontId="26" fillId="36" borderId="23" xfId="0" applyFont="1" applyFill="1" applyBorder="1" applyAlignment="1">
      <alignment horizontal="left" vertical="center"/>
    </xf>
    <xf numFmtId="0" fontId="26" fillId="36" borderId="26" xfId="0" applyFont="1" applyFill="1" applyBorder="1" applyAlignment="1">
      <alignment horizontal="left" vertical="center" shrinkToFit="1"/>
    </xf>
    <xf numFmtId="0" fontId="26" fillId="36" borderId="23" xfId="0" applyFont="1" applyFill="1" applyBorder="1" applyAlignment="1">
      <alignment horizontal="left" vertical="center" shrinkToFit="1"/>
    </xf>
    <xf numFmtId="0" fontId="24" fillId="37" borderId="16" xfId="0" applyFont="1" applyFill="1" applyBorder="1" applyAlignment="1">
      <alignment horizontal="center" vertical="center" shrinkToFit="1"/>
    </xf>
    <xf numFmtId="0" fontId="24" fillId="37" borderId="19" xfId="0" applyFont="1" applyFill="1" applyBorder="1" applyAlignment="1">
      <alignment horizontal="center" vertical="center" shrinkToFit="1"/>
    </xf>
    <xf numFmtId="0" fontId="24" fillId="37" borderId="25" xfId="0" applyFont="1" applyFill="1" applyBorder="1" applyAlignment="1">
      <alignment horizontal="center" vertical="center" shrinkToFit="1"/>
    </xf>
    <xf numFmtId="0" fontId="24" fillId="37" borderId="29" xfId="0" applyFont="1" applyFill="1" applyBorder="1" applyAlignment="1">
      <alignment horizontal="center" vertical="center" shrinkToFit="1"/>
    </xf>
    <xf numFmtId="0" fontId="24" fillId="37" borderId="30" xfId="0" applyFont="1" applyFill="1" applyBorder="1" applyAlignment="1">
      <alignment horizontal="center" vertical="center" shrinkToFit="1"/>
    </xf>
    <xf numFmtId="0" fontId="24" fillId="37" borderId="31" xfId="0" applyFont="1" applyFill="1" applyBorder="1" applyAlignment="1">
      <alignment horizontal="center" vertical="center" shrinkToFit="1"/>
    </xf>
    <xf numFmtId="0" fontId="43" fillId="39" borderId="54" xfId="0" applyFont="1" applyFill="1" applyBorder="1" applyAlignment="1">
      <alignment horizontal="left" vertical="center"/>
    </xf>
    <xf numFmtId="0" fontId="43" fillId="39" borderId="55" xfId="0" applyFont="1" applyFill="1" applyBorder="1" applyAlignment="1">
      <alignment horizontal="left" vertical="center"/>
    </xf>
    <xf numFmtId="0" fontId="24" fillId="33" borderId="17" xfId="0" applyFont="1" applyFill="1" applyBorder="1" applyAlignment="1">
      <alignment horizontal="center" vertical="center" wrapText="1"/>
    </xf>
    <xf numFmtId="0" fontId="24" fillId="33" borderId="23" xfId="0" applyFont="1" applyFill="1" applyBorder="1" applyAlignment="1">
      <alignment horizontal="center" vertical="center" wrapText="1"/>
    </xf>
    <xf numFmtId="0" fontId="25" fillId="33" borderId="17" xfId="0" applyFont="1" applyFill="1" applyBorder="1" applyAlignment="1">
      <alignment horizontal="center" vertical="center" wrapText="1"/>
    </xf>
    <xf numFmtId="0" fontId="25" fillId="33" borderId="23" xfId="0" applyFont="1" applyFill="1" applyBorder="1" applyAlignment="1">
      <alignment horizontal="center" vertical="center" wrapText="1"/>
    </xf>
    <xf numFmtId="38" fontId="25" fillId="33" borderId="17" xfId="42" applyFont="1" applyFill="1" applyBorder="1" applyAlignment="1">
      <alignment horizontal="center" vertical="center"/>
    </xf>
    <xf numFmtId="38" fontId="25" fillId="33" borderId="23" xfId="42" applyFont="1" applyFill="1" applyBorder="1" applyAlignment="1">
      <alignment horizontal="center" vertical="center"/>
    </xf>
    <xf numFmtId="0" fontId="24" fillId="37" borderId="27" xfId="0" applyFont="1" applyFill="1" applyBorder="1" applyAlignment="1">
      <alignment horizontal="center" vertical="center"/>
    </xf>
    <xf numFmtId="0" fontId="24" fillId="37" borderId="26" xfId="0" applyFont="1" applyFill="1" applyBorder="1" applyAlignment="1">
      <alignment horizontal="center" vertical="center"/>
    </xf>
    <xf numFmtId="0" fontId="24" fillId="33" borderId="17" xfId="0" applyFont="1" applyFill="1" applyBorder="1" applyAlignment="1">
      <alignment horizontal="center" vertical="center"/>
    </xf>
    <xf numFmtId="0" fontId="24" fillId="33" borderId="23" xfId="0" applyFont="1" applyFill="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5" fillId="35" borderId="37" xfId="0" applyFont="1" applyFill="1" applyBorder="1" applyAlignment="1">
      <alignment horizontal="center" vertical="center"/>
    </xf>
    <xf numFmtId="0" fontId="25" fillId="35" borderId="17" xfId="0" applyFont="1" applyFill="1" applyBorder="1" applyAlignment="1">
      <alignment horizontal="center" vertical="center"/>
    </xf>
    <xf numFmtId="0" fontId="25" fillId="35" borderId="38" xfId="0" applyFont="1" applyFill="1" applyBorder="1" applyAlignment="1">
      <alignment horizontal="center" vertical="center"/>
    </xf>
    <xf numFmtId="0" fontId="25" fillId="35" borderId="36" xfId="0" applyFont="1" applyFill="1" applyBorder="1" applyAlignment="1">
      <alignment horizontal="center" vertical="center"/>
    </xf>
    <xf numFmtId="0" fontId="25" fillId="35" borderId="34" xfId="0" applyFont="1" applyFill="1" applyBorder="1" applyAlignment="1">
      <alignment horizontal="center" vertical="center"/>
    </xf>
    <xf numFmtId="0" fontId="25" fillId="35" borderId="18" xfId="0" applyFont="1" applyFill="1" applyBorder="1" applyAlignment="1">
      <alignment horizontal="center" vertical="center"/>
    </xf>
    <xf numFmtId="0" fontId="25" fillId="33" borderId="32" xfId="0" applyFont="1" applyFill="1" applyBorder="1" applyAlignment="1">
      <alignment horizontal="center" vertical="center"/>
    </xf>
    <xf numFmtId="0" fontId="25" fillId="33" borderId="33" xfId="0" applyFont="1" applyFill="1" applyBorder="1" applyAlignment="1">
      <alignment horizontal="center" vertical="center"/>
    </xf>
    <xf numFmtId="0" fontId="24" fillId="36" borderId="21" xfId="0" applyFont="1" applyFill="1" applyBorder="1" applyAlignment="1">
      <alignment horizontal="left" vertical="center" shrinkToFit="1"/>
    </xf>
    <xf numFmtId="0" fontId="24" fillId="36" borderId="22" xfId="0" applyFont="1" applyFill="1" applyBorder="1" applyAlignment="1">
      <alignment horizontal="left"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E9F57B"/>
      <color rgb="FFF9AB6B"/>
      <color rgb="FFF8A15A"/>
      <color rgb="FFF6903C"/>
      <color rgb="FFF1AF2B"/>
      <color rgb="FFF5C2AD"/>
      <color rgb="FFF69240"/>
      <color rgb="FFE5F35B"/>
      <color rgb="FFC6150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2"/>
  <sheetViews>
    <sheetView tabSelected="1" view="pageBreakPreview" zoomScaleNormal="100" zoomScaleSheetLayoutView="100" workbookViewId="0">
      <pane xSplit="2" ySplit="3" topLeftCell="C4" activePane="bottomRight" state="frozen"/>
      <selection pane="topRight" activeCell="C1" sqref="C1"/>
      <selection pane="bottomLeft" activeCell="A4" sqref="A4"/>
      <selection pane="bottomRight" sqref="A1:S1"/>
    </sheetView>
  </sheetViews>
  <sheetFormatPr defaultRowHeight="13.5"/>
  <cols>
    <col min="1" max="1" width="12.75" style="10" customWidth="1"/>
    <col min="2" max="2" width="22.75" style="10" customWidth="1"/>
    <col min="3" max="4" width="13.5" style="10" customWidth="1"/>
    <col min="5" max="5" width="13.5" style="4" customWidth="1"/>
    <col min="6" max="6" width="26" style="49" customWidth="1"/>
    <col min="7" max="7" width="13.375" customWidth="1"/>
    <col min="8" max="8" width="13.625" style="4" customWidth="1"/>
    <col min="9" max="19" width="13.625" customWidth="1"/>
  </cols>
  <sheetData>
    <row r="1" spans="1:19" ht="27" customHeight="1" thickBot="1">
      <c r="A1" s="222" t="s">
        <v>262</v>
      </c>
      <c r="B1" s="223"/>
      <c r="C1" s="223"/>
      <c r="D1" s="223"/>
      <c r="E1" s="223"/>
      <c r="F1" s="223"/>
      <c r="G1" s="223"/>
      <c r="H1" s="223"/>
      <c r="I1" s="223"/>
      <c r="J1" s="223"/>
      <c r="K1" s="223"/>
      <c r="L1" s="223"/>
      <c r="M1" s="223"/>
      <c r="N1" s="223"/>
      <c r="O1" s="223"/>
      <c r="P1" s="223"/>
      <c r="Q1" s="223"/>
      <c r="R1" s="223"/>
      <c r="S1" s="223"/>
    </row>
    <row r="2" spans="1:19" ht="19.5" customHeight="1">
      <c r="A2" s="218" t="s">
        <v>234</v>
      </c>
      <c r="B2" s="220" t="s">
        <v>235</v>
      </c>
      <c r="C2" s="212" t="s">
        <v>263</v>
      </c>
      <c r="D2" s="212" t="s">
        <v>264</v>
      </c>
      <c r="E2" s="216" t="s">
        <v>213</v>
      </c>
      <c r="F2" s="214" t="s">
        <v>236</v>
      </c>
      <c r="G2" s="230" t="s">
        <v>206</v>
      </c>
      <c r="H2" s="224" t="s">
        <v>237</v>
      </c>
      <c r="I2" s="225"/>
      <c r="J2" s="226"/>
      <c r="K2" s="227" t="s">
        <v>238</v>
      </c>
      <c r="L2" s="225"/>
      <c r="M2" s="228"/>
      <c r="N2" s="224" t="s">
        <v>245</v>
      </c>
      <c r="O2" s="225"/>
      <c r="P2" s="229"/>
      <c r="Q2" s="224" t="s">
        <v>239</v>
      </c>
      <c r="R2" s="225"/>
      <c r="S2" s="229"/>
    </row>
    <row r="3" spans="1:19" ht="19.5" customHeight="1" thickBot="1">
      <c r="A3" s="219"/>
      <c r="B3" s="221"/>
      <c r="C3" s="213"/>
      <c r="D3" s="213"/>
      <c r="E3" s="217"/>
      <c r="F3" s="215"/>
      <c r="G3" s="231"/>
      <c r="H3" s="54" t="s">
        <v>214</v>
      </c>
      <c r="I3" s="15" t="s">
        <v>215</v>
      </c>
      <c r="J3" s="23" t="s">
        <v>216</v>
      </c>
      <c r="K3" s="21" t="s">
        <v>241</v>
      </c>
      <c r="L3" s="15" t="s">
        <v>243</v>
      </c>
      <c r="M3" s="26" t="s">
        <v>216</v>
      </c>
      <c r="N3" s="22" t="s">
        <v>242</v>
      </c>
      <c r="O3" s="15" t="s">
        <v>244</v>
      </c>
      <c r="P3" s="16" t="s">
        <v>216</v>
      </c>
      <c r="Q3" s="22" t="s">
        <v>253</v>
      </c>
      <c r="R3" s="15" t="s">
        <v>254</v>
      </c>
      <c r="S3" s="16" t="s">
        <v>216</v>
      </c>
    </row>
    <row r="4" spans="1:19" ht="30" customHeight="1">
      <c r="A4" s="204" t="s">
        <v>0</v>
      </c>
      <c r="B4" s="11" t="s">
        <v>1</v>
      </c>
      <c r="C4" s="12">
        <v>1015550</v>
      </c>
      <c r="D4" s="12">
        <v>842868</v>
      </c>
      <c r="E4" s="13">
        <f>D4-C4</f>
        <v>-172682</v>
      </c>
      <c r="F4" s="139" t="s">
        <v>474</v>
      </c>
      <c r="G4" s="19"/>
      <c r="H4" s="55">
        <v>842868</v>
      </c>
      <c r="I4" s="14">
        <f>H4-D4</f>
        <v>0</v>
      </c>
      <c r="J4" s="65"/>
      <c r="K4" s="71">
        <v>860868</v>
      </c>
      <c r="L4" s="84">
        <f>K4-H4</f>
        <v>18000</v>
      </c>
      <c r="M4" s="77" t="s">
        <v>545</v>
      </c>
      <c r="N4" s="55">
        <v>860868</v>
      </c>
      <c r="O4" s="91">
        <f>N4-K4</f>
        <v>0</v>
      </c>
      <c r="P4" s="99"/>
      <c r="Q4" s="55">
        <v>860868</v>
      </c>
      <c r="R4" s="91">
        <f>Q4-N4</f>
        <v>0</v>
      </c>
      <c r="S4" s="99"/>
    </row>
    <row r="5" spans="1:19" ht="30" customHeight="1">
      <c r="A5" s="205"/>
      <c r="B5" s="7" t="s">
        <v>2</v>
      </c>
      <c r="C5" s="2">
        <v>4746</v>
      </c>
      <c r="D5" s="2">
        <v>4443</v>
      </c>
      <c r="E5" s="3">
        <f t="shared" ref="E5:E68" si="0">D5-C5</f>
        <v>-303</v>
      </c>
      <c r="F5" s="140" t="s">
        <v>473</v>
      </c>
      <c r="G5" s="20"/>
      <c r="H5" s="56">
        <v>4443</v>
      </c>
      <c r="I5" s="1">
        <f t="shared" ref="I5:I68" si="1">H5-D5</f>
        <v>0</v>
      </c>
      <c r="J5" s="66"/>
      <c r="K5" s="72">
        <v>4443</v>
      </c>
      <c r="L5" s="85">
        <f t="shared" ref="L5:L69" si="2">K5-H5</f>
        <v>0</v>
      </c>
      <c r="M5" s="78"/>
      <c r="N5" s="56">
        <v>4443</v>
      </c>
      <c r="O5" s="3">
        <f t="shared" ref="O5:O70" si="3">N5-K5</f>
        <v>0</v>
      </c>
      <c r="P5" s="100"/>
      <c r="Q5" s="56">
        <v>4443</v>
      </c>
      <c r="R5" s="3">
        <f t="shared" ref="R5:R70" si="4">Q5-N5</f>
        <v>0</v>
      </c>
      <c r="S5" s="100"/>
    </row>
    <row r="6" spans="1:19" ht="30" customHeight="1">
      <c r="A6" s="205"/>
      <c r="B6" s="7" t="s">
        <v>572</v>
      </c>
      <c r="C6" s="2">
        <v>6116</v>
      </c>
      <c r="D6" s="2">
        <v>6116</v>
      </c>
      <c r="E6" s="3">
        <f t="shared" si="0"/>
        <v>0</v>
      </c>
      <c r="F6" s="140" t="s">
        <v>475</v>
      </c>
      <c r="G6" s="20"/>
      <c r="H6" s="56">
        <v>6116</v>
      </c>
      <c r="I6" s="1">
        <f t="shared" si="1"/>
        <v>0</v>
      </c>
      <c r="J6" s="66"/>
      <c r="K6" s="72">
        <v>6116</v>
      </c>
      <c r="L6" s="85">
        <f t="shared" si="2"/>
        <v>0</v>
      </c>
      <c r="M6" s="78"/>
      <c r="N6" s="56">
        <v>6116</v>
      </c>
      <c r="O6" s="3">
        <f t="shared" si="3"/>
        <v>0</v>
      </c>
      <c r="P6" s="100"/>
      <c r="Q6" s="56">
        <v>6116</v>
      </c>
      <c r="R6" s="3">
        <f t="shared" si="4"/>
        <v>0</v>
      </c>
      <c r="S6" s="100"/>
    </row>
    <row r="7" spans="1:19" ht="30" customHeight="1">
      <c r="A7" s="205"/>
      <c r="B7" s="7" t="s">
        <v>3</v>
      </c>
      <c r="C7" s="2">
        <v>15835</v>
      </c>
      <c r="D7" s="2">
        <v>13844</v>
      </c>
      <c r="E7" s="3">
        <f t="shared" si="0"/>
        <v>-1991</v>
      </c>
      <c r="F7" s="140" t="s">
        <v>524</v>
      </c>
      <c r="G7" s="20"/>
      <c r="H7" s="56">
        <v>13844</v>
      </c>
      <c r="I7" s="1">
        <f t="shared" si="1"/>
        <v>0</v>
      </c>
      <c r="J7" s="66"/>
      <c r="K7" s="72">
        <v>13844</v>
      </c>
      <c r="L7" s="85">
        <f t="shared" si="2"/>
        <v>0</v>
      </c>
      <c r="M7" s="78"/>
      <c r="N7" s="56">
        <v>13844</v>
      </c>
      <c r="O7" s="3">
        <f t="shared" si="3"/>
        <v>0</v>
      </c>
      <c r="P7" s="100"/>
      <c r="Q7" s="56">
        <v>13844</v>
      </c>
      <c r="R7" s="3">
        <f t="shared" si="4"/>
        <v>0</v>
      </c>
      <c r="S7" s="100"/>
    </row>
    <row r="8" spans="1:19" ht="30" customHeight="1">
      <c r="A8" s="205"/>
      <c r="B8" s="7" t="s">
        <v>4</v>
      </c>
      <c r="C8" s="2">
        <v>1607</v>
      </c>
      <c r="D8" s="2">
        <v>1786</v>
      </c>
      <c r="E8" s="3">
        <f t="shared" si="0"/>
        <v>179</v>
      </c>
      <c r="F8" s="140" t="s">
        <v>476</v>
      </c>
      <c r="G8" s="20"/>
      <c r="H8" s="56">
        <v>1786</v>
      </c>
      <c r="I8" s="1">
        <f t="shared" si="1"/>
        <v>0</v>
      </c>
      <c r="J8" s="66"/>
      <c r="K8" s="72">
        <v>1786</v>
      </c>
      <c r="L8" s="85">
        <f t="shared" si="2"/>
        <v>0</v>
      </c>
      <c r="M8" s="78"/>
      <c r="N8" s="56">
        <v>1786</v>
      </c>
      <c r="O8" s="3">
        <f t="shared" si="3"/>
        <v>0</v>
      </c>
      <c r="P8" s="100"/>
      <c r="Q8" s="56">
        <v>1786</v>
      </c>
      <c r="R8" s="3">
        <f t="shared" si="4"/>
        <v>0</v>
      </c>
      <c r="S8" s="100"/>
    </row>
    <row r="9" spans="1:19" ht="30" customHeight="1">
      <c r="A9" s="205"/>
      <c r="B9" s="7" t="s">
        <v>5</v>
      </c>
      <c r="C9" s="2">
        <v>13232</v>
      </c>
      <c r="D9" s="2">
        <v>13232</v>
      </c>
      <c r="E9" s="3">
        <f t="shared" si="0"/>
        <v>0</v>
      </c>
      <c r="F9" s="140" t="s">
        <v>525</v>
      </c>
      <c r="G9" s="20"/>
      <c r="H9" s="56">
        <v>13232</v>
      </c>
      <c r="I9" s="1">
        <f t="shared" si="1"/>
        <v>0</v>
      </c>
      <c r="J9" s="66"/>
      <c r="K9" s="72">
        <v>13232</v>
      </c>
      <c r="L9" s="85">
        <f t="shared" si="2"/>
        <v>0</v>
      </c>
      <c r="M9" s="78"/>
      <c r="N9" s="56">
        <v>13232</v>
      </c>
      <c r="O9" s="3">
        <f t="shared" si="3"/>
        <v>0</v>
      </c>
      <c r="P9" s="100"/>
      <c r="Q9" s="56">
        <v>13232</v>
      </c>
      <c r="R9" s="3">
        <f t="shared" si="4"/>
        <v>0</v>
      </c>
      <c r="S9" s="100"/>
    </row>
    <row r="10" spans="1:19" ht="30" customHeight="1">
      <c r="A10" s="205"/>
      <c r="B10" s="7" t="s">
        <v>6</v>
      </c>
      <c r="C10" s="2">
        <v>2296</v>
      </c>
      <c r="D10" s="2">
        <v>3965</v>
      </c>
      <c r="E10" s="3">
        <f t="shared" si="0"/>
        <v>1669</v>
      </c>
      <c r="F10" s="140" t="s">
        <v>526</v>
      </c>
      <c r="G10" s="20"/>
      <c r="H10" s="56">
        <v>3734</v>
      </c>
      <c r="I10" s="1">
        <f t="shared" si="1"/>
        <v>-231</v>
      </c>
      <c r="J10" s="66" t="s">
        <v>384</v>
      </c>
      <c r="K10" s="72">
        <v>3734</v>
      </c>
      <c r="L10" s="85">
        <f t="shared" si="2"/>
        <v>0</v>
      </c>
      <c r="M10" s="78"/>
      <c r="N10" s="56">
        <v>3734</v>
      </c>
      <c r="O10" s="3">
        <f t="shared" si="3"/>
        <v>0</v>
      </c>
      <c r="P10" s="100"/>
      <c r="Q10" s="56">
        <v>3734</v>
      </c>
      <c r="R10" s="3">
        <f t="shared" si="4"/>
        <v>0</v>
      </c>
      <c r="S10" s="100"/>
    </row>
    <row r="11" spans="1:19" ht="30" customHeight="1">
      <c r="A11" s="205"/>
      <c r="B11" s="32" t="s">
        <v>7</v>
      </c>
      <c r="C11" s="33">
        <f>SUM(C4:C10)</f>
        <v>1059382</v>
      </c>
      <c r="D11" s="33">
        <f>SUM(D4:D10)</f>
        <v>886254</v>
      </c>
      <c r="E11" s="34">
        <f t="shared" si="0"/>
        <v>-173128</v>
      </c>
      <c r="F11" s="141"/>
      <c r="G11" s="35"/>
      <c r="H11" s="59">
        <f>SUM(H4:H10)</f>
        <v>886023</v>
      </c>
      <c r="I11" s="36">
        <f t="shared" si="1"/>
        <v>-231</v>
      </c>
      <c r="J11" s="67"/>
      <c r="K11" s="73">
        <f>SUM(K4:K10)</f>
        <v>904023</v>
      </c>
      <c r="L11" s="86">
        <f t="shared" si="2"/>
        <v>18000</v>
      </c>
      <c r="M11" s="79"/>
      <c r="N11" s="48">
        <f>SUM(N4:N10)</f>
        <v>904023</v>
      </c>
      <c r="O11" s="34">
        <f t="shared" si="3"/>
        <v>0</v>
      </c>
      <c r="P11" s="101"/>
      <c r="Q11" s="48">
        <f>SUM(Q4:Q10)</f>
        <v>904023</v>
      </c>
      <c r="R11" s="34">
        <f t="shared" si="4"/>
        <v>0</v>
      </c>
      <c r="S11" s="101"/>
    </row>
    <row r="12" spans="1:19" ht="30" customHeight="1">
      <c r="A12" s="205"/>
      <c r="B12" s="7" t="s">
        <v>8</v>
      </c>
      <c r="C12" s="2">
        <v>4745</v>
      </c>
      <c r="D12" s="2">
        <v>3794</v>
      </c>
      <c r="E12" s="3">
        <f t="shared" si="0"/>
        <v>-951</v>
      </c>
      <c r="F12" s="140" t="s">
        <v>527</v>
      </c>
      <c r="G12" s="20"/>
      <c r="H12" s="56">
        <v>4291</v>
      </c>
      <c r="I12" s="1">
        <f t="shared" si="1"/>
        <v>497</v>
      </c>
      <c r="J12" s="66" t="s">
        <v>385</v>
      </c>
      <c r="K12" s="72">
        <v>4291</v>
      </c>
      <c r="L12" s="85">
        <f t="shared" si="2"/>
        <v>0</v>
      </c>
      <c r="M12" s="78"/>
      <c r="N12" s="56">
        <v>4291</v>
      </c>
      <c r="O12" s="3">
        <f t="shared" si="3"/>
        <v>0</v>
      </c>
      <c r="P12" s="100"/>
      <c r="Q12" s="56">
        <v>4291</v>
      </c>
      <c r="R12" s="3">
        <f t="shared" si="4"/>
        <v>0</v>
      </c>
      <c r="S12" s="100"/>
    </row>
    <row r="13" spans="1:19" ht="30" customHeight="1">
      <c r="A13" s="205"/>
      <c r="B13" s="7" t="s">
        <v>9</v>
      </c>
      <c r="C13" s="2">
        <v>100601</v>
      </c>
      <c r="D13" s="2">
        <v>109433</v>
      </c>
      <c r="E13" s="3">
        <f t="shared" si="0"/>
        <v>8832</v>
      </c>
      <c r="F13" s="140" t="s">
        <v>528</v>
      </c>
      <c r="G13" s="20"/>
      <c r="H13" s="56">
        <v>110529</v>
      </c>
      <c r="I13" s="1">
        <f t="shared" si="1"/>
        <v>1096</v>
      </c>
      <c r="J13" s="66" t="s">
        <v>386</v>
      </c>
      <c r="K13" s="72">
        <v>110529</v>
      </c>
      <c r="L13" s="85">
        <f t="shared" si="2"/>
        <v>0</v>
      </c>
      <c r="M13" s="78"/>
      <c r="N13" s="56">
        <v>110529</v>
      </c>
      <c r="O13" s="3">
        <f t="shared" si="3"/>
        <v>0</v>
      </c>
      <c r="P13" s="100"/>
      <c r="Q13" s="56">
        <v>110529</v>
      </c>
      <c r="R13" s="3">
        <f t="shared" si="4"/>
        <v>0</v>
      </c>
      <c r="S13" s="100"/>
    </row>
    <row r="14" spans="1:19" ht="30" customHeight="1">
      <c r="A14" s="205"/>
      <c r="B14" s="32" t="s">
        <v>10</v>
      </c>
      <c r="C14" s="33">
        <f>SUM(C12:C13)</f>
        <v>105346</v>
      </c>
      <c r="D14" s="33">
        <f>SUM(D12:D13)</f>
        <v>113227</v>
      </c>
      <c r="E14" s="34">
        <f t="shared" si="0"/>
        <v>7881</v>
      </c>
      <c r="F14" s="141"/>
      <c r="G14" s="35"/>
      <c r="H14" s="59">
        <f>SUM(H12:H13)</f>
        <v>114820</v>
      </c>
      <c r="I14" s="36">
        <f t="shared" si="1"/>
        <v>1593</v>
      </c>
      <c r="J14" s="67"/>
      <c r="K14" s="73">
        <f>SUM(K12:K13)</f>
        <v>114820</v>
      </c>
      <c r="L14" s="86">
        <f t="shared" si="2"/>
        <v>0</v>
      </c>
      <c r="M14" s="79"/>
      <c r="N14" s="48">
        <f>SUM(N12:N13)</f>
        <v>114820</v>
      </c>
      <c r="O14" s="34">
        <f t="shared" si="3"/>
        <v>0</v>
      </c>
      <c r="P14" s="101"/>
      <c r="Q14" s="48">
        <f>SUM(Q12:Q13)</f>
        <v>114820</v>
      </c>
      <c r="R14" s="34">
        <f t="shared" si="4"/>
        <v>0</v>
      </c>
      <c r="S14" s="101"/>
    </row>
    <row r="15" spans="1:19" ht="30" customHeight="1">
      <c r="A15" s="205"/>
      <c r="B15" s="7" t="s">
        <v>425</v>
      </c>
      <c r="C15" s="106">
        <v>82334</v>
      </c>
      <c r="D15" s="2">
        <v>76994</v>
      </c>
      <c r="E15" s="3">
        <f t="shared" si="0"/>
        <v>-5340</v>
      </c>
      <c r="F15" s="140" t="s">
        <v>477</v>
      </c>
      <c r="G15" s="20"/>
      <c r="H15" s="56">
        <v>55582</v>
      </c>
      <c r="I15" s="1">
        <f t="shared" si="1"/>
        <v>-21412</v>
      </c>
      <c r="J15" s="66" t="s">
        <v>389</v>
      </c>
      <c r="K15" s="72">
        <v>55582</v>
      </c>
      <c r="L15" s="85">
        <f t="shared" si="2"/>
        <v>0</v>
      </c>
      <c r="M15" s="78"/>
      <c r="N15" s="56">
        <v>55582</v>
      </c>
      <c r="O15" s="3">
        <f t="shared" si="3"/>
        <v>0</v>
      </c>
      <c r="P15" s="100"/>
      <c r="Q15" s="56">
        <v>55582</v>
      </c>
      <c r="R15" s="3">
        <f t="shared" si="4"/>
        <v>0</v>
      </c>
      <c r="S15" s="100"/>
    </row>
    <row r="16" spans="1:19" ht="30" customHeight="1">
      <c r="A16" s="205"/>
      <c r="B16" s="32" t="s">
        <v>11</v>
      </c>
      <c r="C16" s="92">
        <f>C15</f>
        <v>82334</v>
      </c>
      <c r="D16" s="92">
        <f>D15</f>
        <v>76994</v>
      </c>
      <c r="E16" s="34">
        <f t="shared" si="0"/>
        <v>-5340</v>
      </c>
      <c r="F16" s="141"/>
      <c r="G16" s="35"/>
      <c r="H16" s="59">
        <f>H15</f>
        <v>55582</v>
      </c>
      <c r="I16" s="36">
        <f t="shared" si="1"/>
        <v>-21412</v>
      </c>
      <c r="J16" s="67"/>
      <c r="K16" s="73">
        <f>K15</f>
        <v>55582</v>
      </c>
      <c r="L16" s="86">
        <f t="shared" si="2"/>
        <v>0</v>
      </c>
      <c r="M16" s="79"/>
      <c r="N16" s="48">
        <f>N15</f>
        <v>55582</v>
      </c>
      <c r="O16" s="34">
        <f t="shared" si="3"/>
        <v>0</v>
      </c>
      <c r="P16" s="101"/>
      <c r="Q16" s="48">
        <f>Q15</f>
        <v>55582</v>
      </c>
      <c r="R16" s="34">
        <f t="shared" si="4"/>
        <v>0</v>
      </c>
      <c r="S16" s="101"/>
    </row>
    <row r="17" spans="1:19" ht="30" customHeight="1">
      <c r="A17" s="205"/>
      <c r="B17" s="7" t="s">
        <v>12</v>
      </c>
      <c r="C17" s="2">
        <v>3503</v>
      </c>
      <c r="D17" s="2">
        <v>5545</v>
      </c>
      <c r="E17" s="3">
        <f t="shared" si="0"/>
        <v>2042</v>
      </c>
      <c r="F17" s="140" t="s">
        <v>478</v>
      </c>
      <c r="G17" s="20"/>
      <c r="H17" s="56">
        <v>4659</v>
      </c>
      <c r="I17" s="1">
        <f t="shared" si="1"/>
        <v>-886</v>
      </c>
      <c r="J17" s="66" t="s">
        <v>390</v>
      </c>
      <c r="K17" s="72">
        <v>4659</v>
      </c>
      <c r="L17" s="85">
        <f t="shared" si="2"/>
        <v>0</v>
      </c>
      <c r="M17" s="78"/>
      <c r="N17" s="56">
        <v>3445</v>
      </c>
      <c r="O17" s="3">
        <f t="shared" si="3"/>
        <v>-1214</v>
      </c>
      <c r="P17" s="100" t="s">
        <v>553</v>
      </c>
      <c r="Q17" s="56">
        <v>3445</v>
      </c>
      <c r="R17" s="3">
        <f t="shared" si="4"/>
        <v>0</v>
      </c>
      <c r="S17" s="100"/>
    </row>
    <row r="18" spans="1:19" ht="30" customHeight="1">
      <c r="A18" s="205"/>
      <c r="B18" s="7" t="s">
        <v>13</v>
      </c>
      <c r="C18" s="2">
        <v>9226</v>
      </c>
      <c r="D18" s="2">
        <v>10578</v>
      </c>
      <c r="E18" s="3">
        <f t="shared" si="0"/>
        <v>1352</v>
      </c>
      <c r="F18" s="140" t="s">
        <v>479</v>
      </c>
      <c r="G18" s="20"/>
      <c r="H18" s="56">
        <v>10578</v>
      </c>
      <c r="I18" s="1">
        <f t="shared" si="1"/>
        <v>0</v>
      </c>
      <c r="J18" s="66"/>
      <c r="K18" s="72">
        <v>10578</v>
      </c>
      <c r="L18" s="85">
        <f t="shared" si="2"/>
        <v>0</v>
      </c>
      <c r="M18" s="78"/>
      <c r="N18" s="56">
        <v>10948</v>
      </c>
      <c r="O18" s="3">
        <f t="shared" si="3"/>
        <v>370</v>
      </c>
      <c r="P18" s="100"/>
      <c r="Q18" s="56">
        <v>10696</v>
      </c>
      <c r="R18" s="3">
        <f t="shared" si="4"/>
        <v>-252</v>
      </c>
      <c r="S18" s="100" t="s">
        <v>556</v>
      </c>
    </row>
    <row r="19" spans="1:19" ht="30" customHeight="1">
      <c r="A19" s="205"/>
      <c r="B19" s="7" t="s">
        <v>14</v>
      </c>
      <c r="C19" s="2">
        <v>3971</v>
      </c>
      <c r="D19" s="2">
        <v>3984</v>
      </c>
      <c r="E19" s="3">
        <f t="shared" si="0"/>
        <v>13</v>
      </c>
      <c r="F19" s="140" t="s">
        <v>480</v>
      </c>
      <c r="G19" s="20"/>
      <c r="H19" s="56">
        <v>3984</v>
      </c>
      <c r="I19" s="1">
        <f t="shared" si="1"/>
        <v>0</v>
      </c>
      <c r="J19" s="66"/>
      <c r="K19" s="72">
        <v>3984</v>
      </c>
      <c r="L19" s="85">
        <f t="shared" si="2"/>
        <v>0</v>
      </c>
      <c r="M19" s="78"/>
      <c r="N19" s="56">
        <v>4016</v>
      </c>
      <c r="O19" s="3">
        <f t="shared" si="3"/>
        <v>32</v>
      </c>
      <c r="P19" s="100"/>
      <c r="Q19" s="56">
        <v>4016</v>
      </c>
      <c r="R19" s="3">
        <f t="shared" si="4"/>
        <v>0</v>
      </c>
      <c r="S19" s="100"/>
    </row>
    <row r="20" spans="1:19" ht="30" customHeight="1">
      <c r="A20" s="205"/>
      <c r="B20" s="32" t="s">
        <v>15</v>
      </c>
      <c r="C20" s="33">
        <f>SUM(C17:C19)</f>
        <v>16700</v>
      </c>
      <c r="D20" s="33">
        <f>SUM(D17:D19)</f>
        <v>20107</v>
      </c>
      <c r="E20" s="34">
        <f t="shared" si="0"/>
        <v>3407</v>
      </c>
      <c r="F20" s="141"/>
      <c r="G20" s="35"/>
      <c r="H20" s="59">
        <f>SUM(H17:H19)</f>
        <v>19221</v>
      </c>
      <c r="I20" s="36">
        <f t="shared" si="1"/>
        <v>-886</v>
      </c>
      <c r="J20" s="67"/>
      <c r="K20" s="73">
        <f>SUM(K17:K19)</f>
        <v>19221</v>
      </c>
      <c r="L20" s="86">
        <f t="shared" si="2"/>
        <v>0</v>
      </c>
      <c r="M20" s="79"/>
      <c r="N20" s="48">
        <f>SUM(N17:N19)</f>
        <v>18409</v>
      </c>
      <c r="O20" s="34">
        <f t="shared" si="3"/>
        <v>-812</v>
      </c>
      <c r="P20" s="101"/>
      <c r="Q20" s="48">
        <f>SUM(Q17:Q19)</f>
        <v>18157</v>
      </c>
      <c r="R20" s="34">
        <f t="shared" si="4"/>
        <v>-252</v>
      </c>
      <c r="S20" s="101"/>
    </row>
    <row r="21" spans="1:19" ht="30" customHeight="1" thickBot="1">
      <c r="A21" s="232" t="s">
        <v>16</v>
      </c>
      <c r="B21" s="233"/>
      <c r="C21" s="27">
        <f>C11+C14+C16+C20</f>
        <v>1263762</v>
      </c>
      <c r="D21" s="27">
        <f>D11+D14+D16+D20</f>
        <v>1096582</v>
      </c>
      <c r="E21" s="28">
        <f t="shared" si="0"/>
        <v>-167180</v>
      </c>
      <c r="F21" s="142"/>
      <c r="G21" s="29"/>
      <c r="H21" s="57">
        <f>SUM(H11,H14,H16,H20)</f>
        <v>1075646</v>
      </c>
      <c r="I21" s="30">
        <f t="shared" si="1"/>
        <v>-20936</v>
      </c>
      <c r="J21" s="68"/>
      <c r="K21" s="74">
        <f>SUM(K11,K14,K16,K20)</f>
        <v>1093646</v>
      </c>
      <c r="L21" s="87">
        <f t="shared" si="2"/>
        <v>18000</v>
      </c>
      <c r="M21" s="80"/>
      <c r="N21" s="57">
        <f>SUM(N11,N14,N16,N20)</f>
        <v>1092834</v>
      </c>
      <c r="O21" s="28">
        <f t="shared" si="3"/>
        <v>-812</v>
      </c>
      <c r="P21" s="102"/>
      <c r="Q21" s="57">
        <f>SUM(Q11,Q14,Q16,Q20)</f>
        <v>1092582</v>
      </c>
      <c r="R21" s="28">
        <f t="shared" si="4"/>
        <v>-252</v>
      </c>
      <c r="S21" s="102"/>
    </row>
    <row r="22" spans="1:19" ht="30" customHeight="1">
      <c r="A22" s="204" t="s">
        <v>17</v>
      </c>
      <c r="B22" s="11" t="s">
        <v>18</v>
      </c>
      <c r="C22" s="12">
        <v>23954</v>
      </c>
      <c r="D22" s="12">
        <v>23124</v>
      </c>
      <c r="E22" s="13">
        <f t="shared" si="0"/>
        <v>-830</v>
      </c>
      <c r="F22" s="139" t="s">
        <v>481</v>
      </c>
      <c r="G22" s="19"/>
      <c r="H22" s="55">
        <v>23124</v>
      </c>
      <c r="I22" s="14">
        <f t="shared" si="1"/>
        <v>0</v>
      </c>
      <c r="J22" s="65"/>
      <c r="K22" s="71">
        <v>23124</v>
      </c>
      <c r="L22" s="84">
        <f t="shared" si="2"/>
        <v>0</v>
      </c>
      <c r="M22" s="77"/>
      <c r="N22" s="55">
        <v>23124</v>
      </c>
      <c r="O22" s="13">
        <f t="shared" si="3"/>
        <v>0</v>
      </c>
      <c r="P22" s="99"/>
      <c r="Q22" s="55">
        <v>23124</v>
      </c>
      <c r="R22" s="13">
        <f t="shared" si="4"/>
        <v>0</v>
      </c>
      <c r="S22" s="99"/>
    </row>
    <row r="23" spans="1:19" ht="30" customHeight="1">
      <c r="A23" s="205"/>
      <c r="B23" s="7" t="s">
        <v>19</v>
      </c>
      <c r="C23" s="2">
        <v>4013</v>
      </c>
      <c r="D23" s="2">
        <v>3276</v>
      </c>
      <c r="E23" s="3">
        <f t="shared" si="0"/>
        <v>-737</v>
      </c>
      <c r="F23" s="140" t="s">
        <v>482</v>
      </c>
      <c r="G23" s="20"/>
      <c r="H23" s="56">
        <v>3276</v>
      </c>
      <c r="I23" s="1">
        <f t="shared" si="1"/>
        <v>0</v>
      </c>
      <c r="J23" s="66"/>
      <c r="K23" s="72">
        <v>3276</v>
      </c>
      <c r="L23" s="85">
        <f t="shared" si="2"/>
        <v>0</v>
      </c>
      <c r="M23" s="78"/>
      <c r="N23" s="56">
        <v>3276</v>
      </c>
      <c r="O23" s="3">
        <f t="shared" si="3"/>
        <v>0</v>
      </c>
      <c r="P23" s="100"/>
      <c r="Q23" s="56">
        <v>3276</v>
      </c>
      <c r="R23" s="3">
        <f t="shared" si="4"/>
        <v>0</v>
      </c>
      <c r="S23" s="100"/>
    </row>
    <row r="24" spans="1:19" ht="30" customHeight="1">
      <c r="A24" s="205"/>
      <c r="B24" s="7" t="s">
        <v>20</v>
      </c>
      <c r="C24" s="2">
        <v>28127</v>
      </c>
      <c r="D24" s="2">
        <v>24003</v>
      </c>
      <c r="E24" s="3">
        <f t="shared" si="0"/>
        <v>-4124</v>
      </c>
      <c r="F24" s="140" t="s">
        <v>483</v>
      </c>
      <c r="G24" s="20"/>
      <c r="H24" s="56">
        <v>23140</v>
      </c>
      <c r="I24" s="1">
        <f t="shared" si="1"/>
        <v>-863</v>
      </c>
      <c r="J24" s="66" t="s">
        <v>391</v>
      </c>
      <c r="K24" s="72">
        <v>23140</v>
      </c>
      <c r="L24" s="85">
        <f t="shared" si="2"/>
        <v>0</v>
      </c>
      <c r="M24" s="78"/>
      <c r="N24" s="56">
        <v>23140</v>
      </c>
      <c r="O24" s="3">
        <f t="shared" si="3"/>
        <v>0</v>
      </c>
      <c r="P24" s="100"/>
      <c r="Q24" s="56">
        <v>23140</v>
      </c>
      <c r="R24" s="3">
        <f t="shared" si="4"/>
        <v>0</v>
      </c>
      <c r="S24" s="100"/>
    </row>
    <row r="25" spans="1:19" ht="30" customHeight="1">
      <c r="A25" s="205"/>
      <c r="B25" s="7" t="s">
        <v>21</v>
      </c>
      <c r="C25" s="2">
        <v>91782</v>
      </c>
      <c r="D25" s="2">
        <v>136919</v>
      </c>
      <c r="E25" s="3">
        <f t="shared" si="0"/>
        <v>45137</v>
      </c>
      <c r="F25" s="140" t="s">
        <v>484</v>
      </c>
      <c r="G25" s="20"/>
      <c r="H25" s="56">
        <v>124747</v>
      </c>
      <c r="I25" s="1">
        <f t="shared" si="1"/>
        <v>-12172</v>
      </c>
      <c r="J25" s="66" t="s">
        <v>392</v>
      </c>
      <c r="K25" s="72">
        <v>124747</v>
      </c>
      <c r="L25" s="85">
        <f t="shared" si="2"/>
        <v>0</v>
      </c>
      <c r="M25" s="78"/>
      <c r="N25" s="56">
        <v>124747</v>
      </c>
      <c r="O25" s="3">
        <f t="shared" si="3"/>
        <v>0</v>
      </c>
      <c r="P25" s="100"/>
      <c r="Q25" s="56">
        <v>124747</v>
      </c>
      <c r="R25" s="3">
        <f t="shared" si="4"/>
        <v>0</v>
      </c>
      <c r="S25" s="100"/>
    </row>
    <row r="26" spans="1:19" ht="30" customHeight="1">
      <c r="A26" s="205"/>
      <c r="B26" s="7" t="s">
        <v>22</v>
      </c>
      <c r="C26" s="2">
        <v>49626</v>
      </c>
      <c r="D26" s="2">
        <v>48956</v>
      </c>
      <c r="E26" s="3">
        <f t="shared" si="0"/>
        <v>-670</v>
      </c>
      <c r="F26" s="140" t="s">
        <v>485</v>
      </c>
      <c r="G26" s="20"/>
      <c r="H26" s="56">
        <v>46906</v>
      </c>
      <c r="I26" s="1">
        <f t="shared" si="1"/>
        <v>-2050</v>
      </c>
      <c r="J26" s="66" t="s">
        <v>393</v>
      </c>
      <c r="K26" s="72">
        <v>46906</v>
      </c>
      <c r="L26" s="85">
        <f t="shared" si="2"/>
        <v>0</v>
      </c>
      <c r="M26" s="78"/>
      <c r="N26" s="56">
        <v>46906</v>
      </c>
      <c r="O26" s="3">
        <f t="shared" si="3"/>
        <v>0</v>
      </c>
      <c r="P26" s="100"/>
      <c r="Q26" s="56">
        <v>46906</v>
      </c>
      <c r="R26" s="3">
        <f t="shared" si="4"/>
        <v>0</v>
      </c>
      <c r="S26" s="100"/>
    </row>
    <row r="27" spans="1:19" ht="30" customHeight="1">
      <c r="A27" s="205"/>
      <c r="B27" s="7" t="s">
        <v>23</v>
      </c>
      <c r="C27" s="2">
        <v>9739</v>
      </c>
      <c r="D27" s="2">
        <v>17350</v>
      </c>
      <c r="E27" s="3">
        <f t="shared" si="0"/>
        <v>7611</v>
      </c>
      <c r="F27" s="140" t="s">
        <v>486</v>
      </c>
      <c r="G27" s="20"/>
      <c r="H27" s="56">
        <v>15211</v>
      </c>
      <c r="I27" s="1">
        <f t="shared" si="1"/>
        <v>-2139</v>
      </c>
      <c r="J27" s="66" t="s">
        <v>384</v>
      </c>
      <c r="K27" s="72">
        <v>15211</v>
      </c>
      <c r="L27" s="85">
        <f t="shared" si="2"/>
        <v>0</v>
      </c>
      <c r="M27" s="78"/>
      <c r="N27" s="56">
        <v>15211</v>
      </c>
      <c r="O27" s="3">
        <f t="shared" si="3"/>
        <v>0</v>
      </c>
      <c r="P27" s="100"/>
      <c r="Q27" s="56">
        <v>15211</v>
      </c>
      <c r="R27" s="3">
        <f t="shared" si="4"/>
        <v>0</v>
      </c>
      <c r="S27" s="100"/>
    </row>
    <row r="28" spans="1:19" ht="30" customHeight="1">
      <c r="A28" s="205"/>
      <c r="B28" s="7" t="s">
        <v>24</v>
      </c>
      <c r="C28" s="8">
        <v>265</v>
      </c>
      <c r="D28" s="8">
        <v>264</v>
      </c>
      <c r="E28" s="3">
        <f t="shared" si="0"/>
        <v>-1</v>
      </c>
      <c r="F28" s="140" t="s">
        <v>487</v>
      </c>
      <c r="G28" s="20"/>
      <c r="H28" s="56">
        <v>264</v>
      </c>
      <c r="I28" s="1">
        <f t="shared" si="1"/>
        <v>0</v>
      </c>
      <c r="J28" s="66"/>
      <c r="K28" s="72">
        <v>264</v>
      </c>
      <c r="L28" s="85">
        <f t="shared" si="2"/>
        <v>0</v>
      </c>
      <c r="M28" s="78"/>
      <c r="N28" s="56">
        <v>264</v>
      </c>
      <c r="O28" s="3">
        <f t="shared" si="3"/>
        <v>0</v>
      </c>
      <c r="P28" s="100"/>
      <c r="Q28" s="56">
        <v>264</v>
      </c>
      <c r="R28" s="3">
        <f t="shared" si="4"/>
        <v>0</v>
      </c>
      <c r="S28" s="100"/>
    </row>
    <row r="29" spans="1:19" ht="30" customHeight="1">
      <c r="A29" s="205"/>
      <c r="B29" s="7" t="s">
        <v>26</v>
      </c>
      <c r="C29" s="2">
        <v>2058</v>
      </c>
      <c r="D29" s="2">
        <v>2058</v>
      </c>
      <c r="E29" s="3">
        <f t="shared" si="0"/>
        <v>0</v>
      </c>
      <c r="F29" s="140" t="s">
        <v>488</v>
      </c>
      <c r="G29" s="20"/>
      <c r="H29" s="56">
        <v>2058</v>
      </c>
      <c r="I29" s="1">
        <f t="shared" si="1"/>
        <v>0</v>
      </c>
      <c r="J29" s="66"/>
      <c r="K29" s="72">
        <v>2058</v>
      </c>
      <c r="L29" s="85">
        <f t="shared" si="2"/>
        <v>0</v>
      </c>
      <c r="M29" s="78"/>
      <c r="N29" s="56">
        <v>2058</v>
      </c>
      <c r="O29" s="3">
        <f t="shared" si="3"/>
        <v>0</v>
      </c>
      <c r="P29" s="100"/>
      <c r="Q29" s="56">
        <v>2058</v>
      </c>
      <c r="R29" s="3">
        <f t="shared" si="4"/>
        <v>0</v>
      </c>
      <c r="S29" s="100"/>
    </row>
    <row r="30" spans="1:19" ht="30" customHeight="1">
      <c r="A30" s="205"/>
      <c r="B30" s="7" t="s">
        <v>27</v>
      </c>
      <c r="C30" s="8">
        <v>239</v>
      </c>
      <c r="D30" s="2">
        <v>252</v>
      </c>
      <c r="E30" s="3">
        <f t="shared" si="0"/>
        <v>13</v>
      </c>
      <c r="F30" s="140" t="s">
        <v>489</v>
      </c>
      <c r="G30" s="20"/>
      <c r="H30" s="56">
        <v>252</v>
      </c>
      <c r="I30" s="1">
        <f t="shared" si="1"/>
        <v>0</v>
      </c>
      <c r="J30" s="66"/>
      <c r="K30" s="72">
        <v>252</v>
      </c>
      <c r="L30" s="85">
        <f t="shared" si="2"/>
        <v>0</v>
      </c>
      <c r="M30" s="78"/>
      <c r="N30" s="56">
        <v>252</v>
      </c>
      <c r="O30" s="3">
        <f t="shared" si="3"/>
        <v>0</v>
      </c>
      <c r="P30" s="100"/>
      <c r="Q30" s="56">
        <v>252</v>
      </c>
      <c r="R30" s="3">
        <f t="shared" si="4"/>
        <v>0</v>
      </c>
      <c r="S30" s="100"/>
    </row>
    <row r="31" spans="1:19" ht="30" customHeight="1">
      <c r="A31" s="205"/>
      <c r="B31" s="7" t="s">
        <v>266</v>
      </c>
      <c r="C31" s="164"/>
      <c r="D31" s="106">
        <v>35062</v>
      </c>
      <c r="E31" s="3">
        <f t="shared" si="0"/>
        <v>35062</v>
      </c>
      <c r="F31" s="140" t="s">
        <v>529</v>
      </c>
      <c r="G31" s="20"/>
      <c r="H31" s="56">
        <v>34911</v>
      </c>
      <c r="I31" s="1">
        <f t="shared" si="1"/>
        <v>-151</v>
      </c>
      <c r="J31" s="66" t="s">
        <v>394</v>
      </c>
      <c r="K31" s="72">
        <v>34911</v>
      </c>
      <c r="L31" s="85">
        <f t="shared" si="2"/>
        <v>0</v>
      </c>
      <c r="M31" s="78"/>
      <c r="N31" s="56">
        <v>34911</v>
      </c>
      <c r="O31" s="3">
        <f t="shared" si="3"/>
        <v>0</v>
      </c>
      <c r="P31" s="100"/>
      <c r="Q31" s="56">
        <v>34911</v>
      </c>
      <c r="R31" s="3">
        <f t="shared" si="4"/>
        <v>0</v>
      </c>
      <c r="S31" s="100"/>
    </row>
    <row r="32" spans="1:19" ht="30" customHeight="1">
      <c r="A32" s="205"/>
      <c r="B32" s="7" t="s">
        <v>269</v>
      </c>
      <c r="C32" s="164"/>
      <c r="D32" s="106">
        <v>5646</v>
      </c>
      <c r="E32" s="3">
        <f t="shared" si="0"/>
        <v>5646</v>
      </c>
      <c r="F32" s="140" t="s">
        <v>541</v>
      </c>
      <c r="G32" s="20"/>
      <c r="H32" s="56">
        <v>5456</v>
      </c>
      <c r="I32" s="1">
        <f t="shared" si="1"/>
        <v>-190</v>
      </c>
      <c r="J32" s="66" t="s">
        <v>395</v>
      </c>
      <c r="K32" s="72">
        <v>5456</v>
      </c>
      <c r="L32" s="85">
        <f t="shared" si="2"/>
        <v>0</v>
      </c>
      <c r="M32" s="78"/>
      <c r="N32" s="56">
        <v>5456</v>
      </c>
      <c r="O32" s="3">
        <f t="shared" si="3"/>
        <v>0</v>
      </c>
      <c r="P32" s="100"/>
      <c r="Q32" s="56">
        <v>5456</v>
      </c>
      <c r="R32" s="3">
        <f t="shared" si="4"/>
        <v>0</v>
      </c>
      <c r="S32" s="100"/>
    </row>
    <row r="33" spans="1:19" ht="30" customHeight="1">
      <c r="A33" s="205"/>
      <c r="B33" s="7" t="s">
        <v>267</v>
      </c>
      <c r="C33" s="164"/>
      <c r="D33" s="106">
        <v>2940</v>
      </c>
      <c r="E33" s="3">
        <f t="shared" si="0"/>
        <v>2940</v>
      </c>
      <c r="F33" s="140" t="s">
        <v>540</v>
      </c>
      <c r="G33" s="20"/>
      <c r="H33" s="56">
        <v>3080</v>
      </c>
      <c r="I33" s="1">
        <f t="shared" si="1"/>
        <v>140</v>
      </c>
      <c r="J33" s="66" t="s">
        <v>396</v>
      </c>
      <c r="K33" s="72">
        <v>3080</v>
      </c>
      <c r="L33" s="85">
        <f t="shared" si="2"/>
        <v>0</v>
      </c>
      <c r="M33" s="78"/>
      <c r="N33" s="56">
        <v>3080</v>
      </c>
      <c r="O33" s="3">
        <f t="shared" si="3"/>
        <v>0</v>
      </c>
      <c r="P33" s="100"/>
      <c r="Q33" s="56">
        <v>3080</v>
      </c>
      <c r="R33" s="3">
        <f t="shared" si="4"/>
        <v>0</v>
      </c>
      <c r="S33" s="100"/>
    </row>
    <row r="34" spans="1:19" ht="30" customHeight="1">
      <c r="A34" s="205"/>
      <c r="B34" s="7" t="s">
        <v>268</v>
      </c>
      <c r="C34" s="8"/>
      <c r="D34" s="8">
        <v>266</v>
      </c>
      <c r="E34" s="3">
        <f t="shared" si="0"/>
        <v>266</v>
      </c>
      <c r="F34" s="140" t="s">
        <v>530</v>
      </c>
      <c r="G34" s="20"/>
      <c r="H34" s="56">
        <v>266</v>
      </c>
      <c r="I34" s="1">
        <f t="shared" si="1"/>
        <v>0</v>
      </c>
      <c r="J34" s="66"/>
      <c r="K34" s="72">
        <v>266</v>
      </c>
      <c r="L34" s="85">
        <f t="shared" si="2"/>
        <v>0</v>
      </c>
      <c r="M34" s="78"/>
      <c r="N34" s="56">
        <v>266</v>
      </c>
      <c r="O34" s="3">
        <f t="shared" si="3"/>
        <v>0</v>
      </c>
      <c r="P34" s="100"/>
      <c r="Q34" s="56">
        <v>266</v>
      </c>
      <c r="R34" s="3">
        <f t="shared" si="4"/>
        <v>0</v>
      </c>
      <c r="S34" s="100"/>
    </row>
    <row r="35" spans="1:19" ht="30" customHeight="1">
      <c r="A35" s="205"/>
      <c r="B35" s="32" t="s">
        <v>247</v>
      </c>
      <c r="C35" s="33">
        <f>SUM(C22:C34)</f>
        <v>209803</v>
      </c>
      <c r="D35" s="33">
        <f>SUM(D22:D34)</f>
        <v>300116</v>
      </c>
      <c r="E35" s="34">
        <f t="shared" ref="E35" si="5">D35-C35</f>
        <v>90313</v>
      </c>
      <c r="F35" s="141"/>
      <c r="G35" s="35"/>
      <c r="H35" s="59">
        <f>SUM(H22:H34)</f>
        <v>282691</v>
      </c>
      <c r="I35" s="36">
        <f>SUM(I22:I34)</f>
        <v>-17425</v>
      </c>
      <c r="J35" s="67"/>
      <c r="K35" s="73">
        <f>SUM(K22:K34)</f>
        <v>282691</v>
      </c>
      <c r="L35" s="86">
        <f>SUM(L22:L34)</f>
        <v>0</v>
      </c>
      <c r="M35" s="79"/>
      <c r="N35" s="48">
        <f>SUM(N22:N34)</f>
        <v>282691</v>
      </c>
      <c r="O35" s="34">
        <f t="shared" si="3"/>
        <v>0</v>
      </c>
      <c r="P35" s="101"/>
      <c r="Q35" s="48">
        <f>SUM(Q22:Q34)</f>
        <v>282691</v>
      </c>
      <c r="R35" s="34">
        <f t="shared" si="4"/>
        <v>0</v>
      </c>
      <c r="S35" s="101"/>
    </row>
    <row r="36" spans="1:19" ht="30" customHeight="1">
      <c r="A36" s="205"/>
      <c r="B36" s="7" t="s">
        <v>25</v>
      </c>
      <c r="C36" s="2">
        <v>14939</v>
      </c>
      <c r="D36" s="106">
        <v>14806</v>
      </c>
      <c r="E36" s="3">
        <f t="shared" si="0"/>
        <v>-133</v>
      </c>
      <c r="F36" s="140" t="s">
        <v>490</v>
      </c>
      <c r="G36" s="20"/>
      <c r="H36" s="56">
        <v>13796</v>
      </c>
      <c r="I36" s="1">
        <f t="shared" si="1"/>
        <v>-1010</v>
      </c>
      <c r="J36" s="66" t="s">
        <v>470</v>
      </c>
      <c r="K36" s="72">
        <v>13796</v>
      </c>
      <c r="L36" s="85">
        <f t="shared" si="2"/>
        <v>0</v>
      </c>
      <c r="M36" s="78"/>
      <c r="N36" s="56">
        <v>13796</v>
      </c>
      <c r="O36" s="3">
        <f t="shared" si="3"/>
        <v>0</v>
      </c>
      <c r="P36" s="100"/>
      <c r="Q36" s="56">
        <v>13796</v>
      </c>
      <c r="R36" s="3">
        <f t="shared" si="4"/>
        <v>0</v>
      </c>
      <c r="S36" s="100"/>
    </row>
    <row r="37" spans="1:19" ht="30" customHeight="1">
      <c r="A37" s="205"/>
      <c r="B37" s="7" t="s">
        <v>28</v>
      </c>
      <c r="C37" s="2">
        <v>17710</v>
      </c>
      <c r="D37" s="106">
        <v>17703</v>
      </c>
      <c r="E37" s="3">
        <f t="shared" si="0"/>
        <v>-7</v>
      </c>
      <c r="F37" s="140" t="s">
        <v>491</v>
      </c>
      <c r="G37" s="20"/>
      <c r="H37" s="56">
        <v>17493</v>
      </c>
      <c r="I37" s="1">
        <f t="shared" si="1"/>
        <v>-210</v>
      </c>
      <c r="J37" s="66" t="s">
        <v>397</v>
      </c>
      <c r="K37" s="72">
        <v>17493</v>
      </c>
      <c r="L37" s="85">
        <f t="shared" si="2"/>
        <v>0</v>
      </c>
      <c r="M37" s="83"/>
      <c r="N37" s="56">
        <v>17493</v>
      </c>
      <c r="O37" s="3">
        <f t="shared" si="3"/>
        <v>0</v>
      </c>
      <c r="P37" s="100"/>
      <c r="Q37" s="56">
        <v>17493</v>
      </c>
      <c r="R37" s="3">
        <f t="shared" si="4"/>
        <v>0</v>
      </c>
      <c r="S37" s="100"/>
    </row>
    <row r="38" spans="1:19" ht="30" customHeight="1">
      <c r="A38" s="205"/>
      <c r="B38" s="7" t="s">
        <v>29</v>
      </c>
      <c r="C38" s="2">
        <v>2703</v>
      </c>
      <c r="D38" s="106">
        <v>2151</v>
      </c>
      <c r="E38" s="3">
        <f t="shared" si="0"/>
        <v>-552</v>
      </c>
      <c r="F38" s="140" t="s">
        <v>492</v>
      </c>
      <c r="G38" s="20"/>
      <c r="H38" s="56">
        <v>2079</v>
      </c>
      <c r="I38" s="1">
        <f t="shared" si="1"/>
        <v>-72</v>
      </c>
      <c r="J38" s="66"/>
      <c r="K38" s="72">
        <v>2079</v>
      </c>
      <c r="L38" s="85">
        <f t="shared" si="2"/>
        <v>0</v>
      </c>
      <c r="M38" s="78"/>
      <c r="N38" s="56">
        <v>2079</v>
      </c>
      <c r="O38" s="3">
        <f t="shared" si="3"/>
        <v>0</v>
      </c>
      <c r="P38" s="100"/>
      <c r="Q38" s="56">
        <v>2079</v>
      </c>
      <c r="R38" s="3">
        <f t="shared" si="4"/>
        <v>0</v>
      </c>
      <c r="S38" s="100"/>
    </row>
    <row r="39" spans="1:19" ht="30" customHeight="1">
      <c r="A39" s="205"/>
      <c r="B39" s="7" t="s">
        <v>30</v>
      </c>
      <c r="C39" s="2">
        <v>9452</v>
      </c>
      <c r="D39" s="106">
        <v>10289</v>
      </c>
      <c r="E39" s="3">
        <f t="shared" si="0"/>
        <v>837</v>
      </c>
      <c r="F39" s="140" t="s">
        <v>493</v>
      </c>
      <c r="G39" s="20"/>
      <c r="H39" s="56">
        <v>10276</v>
      </c>
      <c r="I39" s="1">
        <f t="shared" si="1"/>
        <v>-13</v>
      </c>
      <c r="J39" s="66"/>
      <c r="K39" s="72">
        <v>10276</v>
      </c>
      <c r="L39" s="85">
        <f t="shared" si="2"/>
        <v>0</v>
      </c>
      <c r="M39" s="78"/>
      <c r="N39" s="56">
        <v>10276</v>
      </c>
      <c r="O39" s="3">
        <f t="shared" si="3"/>
        <v>0</v>
      </c>
      <c r="P39" s="100"/>
      <c r="Q39" s="56">
        <v>10276</v>
      </c>
      <c r="R39" s="3">
        <f t="shared" si="4"/>
        <v>0</v>
      </c>
      <c r="S39" s="100"/>
    </row>
    <row r="40" spans="1:19" ht="30" customHeight="1">
      <c r="A40" s="205"/>
      <c r="B40" s="7" t="s">
        <v>31</v>
      </c>
      <c r="C40" s="2">
        <v>1040</v>
      </c>
      <c r="D40" s="106">
        <v>1040</v>
      </c>
      <c r="E40" s="3">
        <f t="shared" si="0"/>
        <v>0</v>
      </c>
      <c r="F40" s="140" t="s">
        <v>494</v>
      </c>
      <c r="G40" s="20"/>
      <c r="H40" s="56">
        <v>1040</v>
      </c>
      <c r="I40" s="1">
        <f t="shared" si="1"/>
        <v>0</v>
      </c>
      <c r="J40" s="66"/>
      <c r="K40" s="72">
        <v>1040</v>
      </c>
      <c r="L40" s="85">
        <f t="shared" si="2"/>
        <v>0</v>
      </c>
      <c r="M40" s="78"/>
      <c r="N40" s="56">
        <v>1040</v>
      </c>
      <c r="O40" s="3">
        <f t="shared" si="3"/>
        <v>0</v>
      </c>
      <c r="P40" s="100"/>
      <c r="Q40" s="56">
        <v>1040</v>
      </c>
      <c r="R40" s="3">
        <f t="shared" si="4"/>
        <v>0</v>
      </c>
      <c r="S40" s="100"/>
    </row>
    <row r="41" spans="1:19" ht="30" customHeight="1">
      <c r="A41" s="205"/>
      <c r="B41" s="7" t="s">
        <v>32</v>
      </c>
      <c r="C41" s="2">
        <v>10779</v>
      </c>
      <c r="D41" s="106">
        <v>11428</v>
      </c>
      <c r="E41" s="3">
        <f t="shared" si="0"/>
        <v>649</v>
      </c>
      <c r="F41" s="140" t="s">
        <v>495</v>
      </c>
      <c r="G41" s="20"/>
      <c r="H41" s="56">
        <v>11173</v>
      </c>
      <c r="I41" s="1">
        <f t="shared" si="1"/>
        <v>-255</v>
      </c>
      <c r="J41" s="66" t="s">
        <v>398</v>
      </c>
      <c r="K41" s="72">
        <v>11173</v>
      </c>
      <c r="L41" s="88">
        <f t="shared" si="2"/>
        <v>0</v>
      </c>
      <c r="M41" s="83"/>
      <c r="N41" s="56">
        <v>11173</v>
      </c>
      <c r="O41" s="3">
        <f t="shared" si="3"/>
        <v>0</v>
      </c>
      <c r="P41" s="100"/>
      <c r="Q41" s="56">
        <v>11173</v>
      </c>
      <c r="R41" s="3">
        <f t="shared" si="4"/>
        <v>0</v>
      </c>
      <c r="S41" s="100"/>
    </row>
    <row r="42" spans="1:19" ht="30" customHeight="1">
      <c r="A42" s="205"/>
      <c r="B42" s="7" t="s">
        <v>33</v>
      </c>
      <c r="C42" s="2">
        <v>15025</v>
      </c>
      <c r="D42" s="106">
        <v>18697</v>
      </c>
      <c r="E42" s="3">
        <f t="shared" si="0"/>
        <v>3672</v>
      </c>
      <c r="F42" s="140" t="s">
        <v>531</v>
      </c>
      <c r="G42" s="20"/>
      <c r="H42" s="56">
        <v>19042</v>
      </c>
      <c r="I42" s="1">
        <f t="shared" si="1"/>
        <v>345</v>
      </c>
      <c r="J42" s="66" t="s">
        <v>399</v>
      </c>
      <c r="K42" s="72">
        <v>19042</v>
      </c>
      <c r="L42" s="85">
        <f t="shared" si="2"/>
        <v>0</v>
      </c>
      <c r="M42" s="78"/>
      <c r="N42" s="56">
        <v>19042</v>
      </c>
      <c r="O42" s="3">
        <f t="shared" si="3"/>
        <v>0</v>
      </c>
      <c r="P42" s="100"/>
      <c r="Q42" s="56">
        <v>18244</v>
      </c>
      <c r="R42" s="3">
        <f t="shared" si="4"/>
        <v>-798</v>
      </c>
      <c r="S42" s="100" t="s">
        <v>557</v>
      </c>
    </row>
    <row r="43" spans="1:19" ht="30" customHeight="1">
      <c r="A43" s="205"/>
      <c r="B43" s="32" t="s">
        <v>248</v>
      </c>
      <c r="C43" s="33">
        <f>SUM(C36:C42)</f>
        <v>71648</v>
      </c>
      <c r="D43" s="33">
        <f>SUM(D36:D42)</f>
        <v>76114</v>
      </c>
      <c r="E43" s="34">
        <f t="shared" si="0"/>
        <v>4466</v>
      </c>
      <c r="F43" s="141"/>
      <c r="G43" s="35"/>
      <c r="H43" s="59">
        <f t="shared" ref="H43:I43" si="6">SUM(H36:H42)</f>
        <v>74899</v>
      </c>
      <c r="I43" s="36">
        <f t="shared" si="6"/>
        <v>-1215</v>
      </c>
      <c r="J43" s="67"/>
      <c r="K43" s="73">
        <f t="shared" ref="K43:L43" si="7">SUM(K36:K42)</f>
        <v>74899</v>
      </c>
      <c r="L43" s="86">
        <f t="shared" si="7"/>
        <v>0</v>
      </c>
      <c r="M43" s="79"/>
      <c r="N43" s="48">
        <f t="shared" ref="N43" si="8">SUM(N36:N42)</f>
        <v>74899</v>
      </c>
      <c r="O43" s="34">
        <f t="shared" si="3"/>
        <v>0</v>
      </c>
      <c r="P43" s="101"/>
      <c r="Q43" s="48">
        <f t="shared" ref="Q43" si="9">SUM(Q36:Q42)</f>
        <v>74101</v>
      </c>
      <c r="R43" s="34">
        <f t="shared" si="4"/>
        <v>-798</v>
      </c>
      <c r="S43" s="101"/>
    </row>
    <row r="44" spans="1:19" ht="30" customHeight="1">
      <c r="A44" s="205"/>
      <c r="B44" s="7" t="s">
        <v>34</v>
      </c>
      <c r="C44" s="2">
        <v>4968</v>
      </c>
      <c r="D44" s="2">
        <v>4439</v>
      </c>
      <c r="E44" s="3">
        <f t="shared" si="0"/>
        <v>-529</v>
      </c>
      <c r="F44" s="140" t="s">
        <v>496</v>
      </c>
      <c r="G44" s="20"/>
      <c r="H44" s="56">
        <v>4439</v>
      </c>
      <c r="I44" s="1">
        <f t="shared" si="1"/>
        <v>0</v>
      </c>
      <c r="J44" s="66"/>
      <c r="K44" s="72">
        <v>4439</v>
      </c>
      <c r="L44" s="85">
        <f t="shared" si="2"/>
        <v>0</v>
      </c>
      <c r="M44" s="78"/>
      <c r="N44" s="56">
        <v>4439</v>
      </c>
      <c r="O44" s="3">
        <f t="shared" si="3"/>
        <v>0</v>
      </c>
      <c r="P44" s="100"/>
      <c r="Q44" s="56">
        <v>4439</v>
      </c>
      <c r="R44" s="3">
        <f t="shared" si="4"/>
        <v>0</v>
      </c>
      <c r="S44" s="100"/>
    </row>
    <row r="45" spans="1:19" ht="30" customHeight="1">
      <c r="A45" s="205"/>
      <c r="B45" s="7" t="s">
        <v>35</v>
      </c>
      <c r="C45" s="2">
        <v>30258</v>
      </c>
      <c r="D45" s="2">
        <v>32854</v>
      </c>
      <c r="E45" s="3">
        <f t="shared" si="0"/>
        <v>2596</v>
      </c>
      <c r="F45" s="140" t="s">
        <v>497</v>
      </c>
      <c r="G45" s="20"/>
      <c r="H45" s="56">
        <v>32044</v>
      </c>
      <c r="I45" s="1">
        <f t="shared" si="1"/>
        <v>-810</v>
      </c>
      <c r="J45" s="66" t="s">
        <v>400</v>
      </c>
      <c r="K45" s="72">
        <v>31590</v>
      </c>
      <c r="L45" s="85">
        <f t="shared" si="2"/>
        <v>-454</v>
      </c>
      <c r="M45" s="78" t="s">
        <v>400</v>
      </c>
      <c r="N45" s="56">
        <v>31590</v>
      </c>
      <c r="O45" s="3">
        <f t="shared" si="3"/>
        <v>0</v>
      </c>
      <c r="P45" s="100"/>
      <c r="Q45" s="56">
        <v>31590</v>
      </c>
      <c r="R45" s="3">
        <f t="shared" si="4"/>
        <v>0</v>
      </c>
      <c r="S45" s="100"/>
    </row>
    <row r="46" spans="1:19" ht="30" customHeight="1">
      <c r="A46" s="205"/>
      <c r="B46" s="7" t="s">
        <v>36</v>
      </c>
      <c r="C46" s="2">
        <v>46114</v>
      </c>
      <c r="D46" s="2">
        <v>52829</v>
      </c>
      <c r="E46" s="3">
        <f t="shared" si="0"/>
        <v>6715</v>
      </c>
      <c r="F46" s="140" t="s">
        <v>498</v>
      </c>
      <c r="G46" s="20"/>
      <c r="H46" s="56">
        <v>52348</v>
      </c>
      <c r="I46" s="1">
        <f t="shared" si="1"/>
        <v>-481</v>
      </c>
      <c r="J46" s="66" t="s">
        <v>401</v>
      </c>
      <c r="K46" s="72">
        <v>52348</v>
      </c>
      <c r="L46" s="85">
        <f t="shared" si="2"/>
        <v>0</v>
      </c>
      <c r="M46" s="78"/>
      <c r="N46" s="56">
        <v>52348</v>
      </c>
      <c r="O46" s="3">
        <f t="shared" si="3"/>
        <v>0</v>
      </c>
      <c r="P46" s="100"/>
      <c r="Q46" s="56">
        <v>52348</v>
      </c>
      <c r="R46" s="3">
        <f t="shared" si="4"/>
        <v>0</v>
      </c>
      <c r="S46" s="100"/>
    </row>
    <row r="47" spans="1:19" ht="30" customHeight="1">
      <c r="A47" s="205"/>
      <c r="B47" s="7" t="s">
        <v>37</v>
      </c>
      <c r="C47" s="2">
        <v>43208</v>
      </c>
      <c r="D47" s="2">
        <v>41147</v>
      </c>
      <c r="E47" s="3">
        <f t="shared" si="0"/>
        <v>-2061</v>
      </c>
      <c r="F47" s="140" t="s">
        <v>499</v>
      </c>
      <c r="G47" s="20"/>
      <c r="H47" s="56">
        <v>40283</v>
      </c>
      <c r="I47" s="1">
        <f t="shared" si="1"/>
        <v>-864</v>
      </c>
      <c r="J47" s="66" t="s">
        <v>400</v>
      </c>
      <c r="K47" s="72">
        <v>40283</v>
      </c>
      <c r="L47" s="85">
        <f t="shared" si="2"/>
        <v>0</v>
      </c>
      <c r="M47" s="78"/>
      <c r="N47" s="56">
        <v>40283</v>
      </c>
      <c r="O47" s="3">
        <f t="shared" si="3"/>
        <v>0</v>
      </c>
      <c r="P47" s="100"/>
      <c r="Q47" s="56">
        <v>40283</v>
      </c>
      <c r="R47" s="3">
        <f t="shared" si="4"/>
        <v>0</v>
      </c>
      <c r="S47" s="100"/>
    </row>
    <row r="48" spans="1:19" ht="30" customHeight="1">
      <c r="A48" s="205"/>
      <c r="B48" s="7" t="s">
        <v>38</v>
      </c>
      <c r="C48" s="2">
        <v>12732</v>
      </c>
      <c r="D48" s="2">
        <v>19889</v>
      </c>
      <c r="E48" s="3">
        <f t="shared" si="0"/>
        <v>7157</v>
      </c>
      <c r="F48" s="140" t="s">
        <v>500</v>
      </c>
      <c r="G48" s="20"/>
      <c r="H48" s="56">
        <v>19757</v>
      </c>
      <c r="I48" s="1">
        <f t="shared" si="1"/>
        <v>-132</v>
      </c>
      <c r="J48" s="66" t="s">
        <v>402</v>
      </c>
      <c r="K48" s="72">
        <v>19757</v>
      </c>
      <c r="L48" s="85">
        <f t="shared" si="2"/>
        <v>0</v>
      </c>
      <c r="M48" s="78"/>
      <c r="N48" s="56">
        <v>19757</v>
      </c>
      <c r="O48" s="3">
        <f t="shared" si="3"/>
        <v>0</v>
      </c>
      <c r="P48" s="100"/>
      <c r="Q48" s="56">
        <v>19757</v>
      </c>
      <c r="R48" s="3">
        <f t="shared" si="4"/>
        <v>0</v>
      </c>
      <c r="S48" s="100"/>
    </row>
    <row r="49" spans="1:19" ht="30" customHeight="1">
      <c r="A49" s="205"/>
      <c r="B49" s="32" t="s">
        <v>39</v>
      </c>
      <c r="C49" s="33">
        <f>SUM(C44:C48)</f>
        <v>137280</v>
      </c>
      <c r="D49" s="33">
        <f>SUM(D44:D48)</f>
        <v>151158</v>
      </c>
      <c r="E49" s="34">
        <f t="shared" si="0"/>
        <v>13878</v>
      </c>
      <c r="F49" s="141"/>
      <c r="G49" s="35"/>
      <c r="H49" s="48">
        <f>SUM(H44:H48)</f>
        <v>148871</v>
      </c>
      <c r="I49" s="36">
        <f t="shared" si="1"/>
        <v>-2287</v>
      </c>
      <c r="J49" s="67"/>
      <c r="K49" s="73">
        <f>SUM(K44:K48)</f>
        <v>148417</v>
      </c>
      <c r="L49" s="86">
        <f t="shared" si="2"/>
        <v>-454</v>
      </c>
      <c r="M49" s="79"/>
      <c r="N49" s="48">
        <f>SUM(N44:N48)</f>
        <v>148417</v>
      </c>
      <c r="O49" s="34">
        <f t="shared" si="3"/>
        <v>0</v>
      </c>
      <c r="P49" s="101"/>
      <c r="Q49" s="48">
        <f>SUM(Q44:Q48)</f>
        <v>148417</v>
      </c>
      <c r="R49" s="34">
        <f t="shared" si="4"/>
        <v>0</v>
      </c>
      <c r="S49" s="101"/>
    </row>
    <row r="50" spans="1:19" ht="30" customHeight="1">
      <c r="A50" s="205"/>
      <c r="B50" s="7" t="s">
        <v>40</v>
      </c>
      <c r="C50" s="2">
        <v>18013</v>
      </c>
      <c r="D50" s="2">
        <v>17904</v>
      </c>
      <c r="E50" s="3">
        <f t="shared" si="0"/>
        <v>-109</v>
      </c>
      <c r="F50" s="140" t="s">
        <v>532</v>
      </c>
      <c r="G50" s="20"/>
      <c r="H50" s="56">
        <v>17684</v>
      </c>
      <c r="I50" s="1">
        <f t="shared" si="1"/>
        <v>-220</v>
      </c>
      <c r="J50" s="66" t="s">
        <v>403</v>
      </c>
      <c r="K50" s="56">
        <v>17421</v>
      </c>
      <c r="L50" s="85">
        <f t="shared" si="2"/>
        <v>-263</v>
      </c>
      <c r="M50" s="78" t="s">
        <v>548</v>
      </c>
      <c r="N50" s="56">
        <v>17349</v>
      </c>
      <c r="O50" s="3">
        <f t="shared" si="3"/>
        <v>-72</v>
      </c>
      <c r="P50" s="100"/>
      <c r="Q50" s="56">
        <v>17349</v>
      </c>
      <c r="R50" s="3">
        <f t="shared" si="4"/>
        <v>0</v>
      </c>
      <c r="S50" s="100"/>
    </row>
    <row r="51" spans="1:19" ht="30" customHeight="1">
      <c r="A51" s="205"/>
      <c r="B51" s="7" t="s">
        <v>41</v>
      </c>
      <c r="C51" s="2">
        <v>15209</v>
      </c>
      <c r="D51" s="2">
        <v>14021</v>
      </c>
      <c r="E51" s="3">
        <f t="shared" si="0"/>
        <v>-1188</v>
      </c>
      <c r="F51" s="140" t="s">
        <v>501</v>
      </c>
      <c r="G51" s="20"/>
      <c r="H51" s="56">
        <v>13418</v>
      </c>
      <c r="I51" s="1">
        <f t="shared" si="1"/>
        <v>-603</v>
      </c>
      <c r="J51" s="66" t="s">
        <v>404</v>
      </c>
      <c r="K51" s="56">
        <v>13418</v>
      </c>
      <c r="L51" s="85">
        <f t="shared" si="2"/>
        <v>0</v>
      </c>
      <c r="M51" s="78"/>
      <c r="N51" s="56">
        <v>13618</v>
      </c>
      <c r="O51" s="3">
        <f t="shared" si="3"/>
        <v>200</v>
      </c>
      <c r="P51" s="100" t="s">
        <v>555</v>
      </c>
      <c r="Q51" s="56">
        <v>13618</v>
      </c>
      <c r="R51" s="3">
        <f t="shared" si="4"/>
        <v>0</v>
      </c>
      <c r="S51" s="100"/>
    </row>
    <row r="52" spans="1:19" ht="30" customHeight="1">
      <c r="A52" s="205"/>
      <c r="B52" s="7" t="s">
        <v>42</v>
      </c>
      <c r="C52" s="2">
        <v>65343</v>
      </c>
      <c r="D52" s="2">
        <v>65303</v>
      </c>
      <c r="E52" s="3">
        <f t="shared" si="0"/>
        <v>-40</v>
      </c>
      <c r="F52" s="140" t="s">
        <v>502</v>
      </c>
      <c r="G52" s="20"/>
      <c r="H52" s="56">
        <v>65138</v>
      </c>
      <c r="I52" s="1">
        <f t="shared" si="1"/>
        <v>-165</v>
      </c>
      <c r="J52" s="66" t="s">
        <v>405</v>
      </c>
      <c r="K52" s="56">
        <v>65138</v>
      </c>
      <c r="L52" s="85">
        <f t="shared" si="2"/>
        <v>0</v>
      </c>
      <c r="M52" s="78"/>
      <c r="N52" s="56">
        <v>65138</v>
      </c>
      <c r="O52" s="3">
        <f t="shared" si="3"/>
        <v>0</v>
      </c>
      <c r="P52" s="100"/>
      <c r="Q52" s="56">
        <v>65138</v>
      </c>
      <c r="R52" s="3">
        <f t="shared" si="4"/>
        <v>0</v>
      </c>
      <c r="S52" s="100"/>
    </row>
    <row r="53" spans="1:19" ht="30" customHeight="1">
      <c r="A53" s="205"/>
      <c r="B53" s="7" t="s">
        <v>43</v>
      </c>
      <c r="C53" s="8">
        <v>200</v>
      </c>
      <c r="D53" s="8">
        <v>198</v>
      </c>
      <c r="E53" s="3">
        <f t="shared" si="0"/>
        <v>-2</v>
      </c>
      <c r="F53" s="140" t="s">
        <v>503</v>
      </c>
      <c r="G53" s="20"/>
      <c r="H53" s="56">
        <v>198</v>
      </c>
      <c r="I53" s="1">
        <f t="shared" si="1"/>
        <v>0</v>
      </c>
      <c r="J53" s="66"/>
      <c r="K53" s="56">
        <v>198</v>
      </c>
      <c r="L53" s="85">
        <f t="shared" si="2"/>
        <v>0</v>
      </c>
      <c r="M53" s="78"/>
      <c r="N53" s="56">
        <v>198</v>
      </c>
      <c r="O53" s="3">
        <f t="shared" si="3"/>
        <v>0</v>
      </c>
      <c r="P53" s="100"/>
      <c r="Q53" s="56">
        <v>198</v>
      </c>
      <c r="R53" s="3">
        <f t="shared" si="4"/>
        <v>0</v>
      </c>
      <c r="S53" s="100"/>
    </row>
    <row r="54" spans="1:19" ht="30" customHeight="1">
      <c r="A54" s="205"/>
      <c r="B54" s="7" t="s">
        <v>44</v>
      </c>
      <c r="C54" s="106">
        <v>700</v>
      </c>
      <c r="D54" s="2">
        <v>578</v>
      </c>
      <c r="E54" s="3">
        <f t="shared" si="0"/>
        <v>-122</v>
      </c>
      <c r="F54" s="143" t="s">
        <v>504</v>
      </c>
      <c r="G54" s="20"/>
      <c r="H54" s="56">
        <v>578</v>
      </c>
      <c r="I54" s="1">
        <f t="shared" si="1"/>
        <v>0</v>
      </c>
      <c r="J54" s="66"/>
      <c r="K54" s="56">
        <v>458</v>
      </c>
      <c r="L54" s="85">
        <f t="shared" si="2"/>
        <v>-120</v>
      </c>
      <c r="M54" s="78" t="s">
        <v>558</v>
      </c>
      <c r="N54" s="56">
        <v>458</v>
      </c>
      <c r="O54" s="3">
        <f t="shared" si="3"/>
        <v>0</v>
      </c>
      <c r="P54" s="100"/>
      <c r="Q54" s="56">
        <v>458</v>
      </c>
      <c r="R54" s="3">
        <f t="shared" si="4"/>
        <v>0</v>
      </c>
      <c r="S54" s="100"/>
    </row>
    <row r="55" spans="1:19" ht="30" customHeight="1">
      <c r="A55" s="205"/>
      <c r="B55" s="7" t="s">
        <v>45</v>
      </c>
      <c r="C55" s="2">
        <v>1520</v>
      </c>
      <c r="D55" s="8">
        <v>4630</v>
      </c>
      <c r="E55" s="3">
        <f t="shared" si="0"/>
        <v>3110</v>
      </c>
      <c r="F55" s="143" t="s">
        <v>533</v>
      </c>
      <c r="G55" s="20"/>
      <c r="H55" s="56">
        <v>4630</v>
      </c>
      <c r="I55" s="1">
        <f t="shared" si="1"/>
        <v>0</v>
      </c>
      <c r="J55" s="66"/>
      <c r="K55" s="56">
        <v>4630</v>
      </c>
      <c r="L55" s="85">
        <f t="shared" si="2"/>
        <v>0</v>
      </c>
      <c r="M55" s="78"/>
      <c r="N55" s="56">
        <v>4630</v>
      </c>
      <c r="O55" s="3">
        <f t="shared" si="3"/>
        <v>0</v>
      </c>
      <c r="P55" s="100"/>
      <c r="Q55" s="56">
        <v>4630</v>
      </c>
      <c r="R55" s="3">
        <f t="shared" si="4"/>
        <v>0</v>
      </c>
      <c r="S55" s="100"/>
    </row>
    <row r="56" spans="1:19" ht="30" customHeight="1">
      <c r="A56" s="205"/>
      <c r="B56" s="32" t="s">
        <v>46</v>
      </c>
      <c r="C56" s="33">
        <f>SUM(C50:C55)</f>
        <v>100985</v>
      </c>
      <c r="D56" s="33">
        <f>SUM(D50:D55)</f>
        <v>102634</v>
      </c>
      <c r="E56" s="34">
        <f t="shared" si="0"/>
        <v>1649</v>
      </c>
      <c r="F56" s="141"/>
      <c r="G56" s="35"/>
      <c r="H56" s="48">
        <f>SUM(H50:H55)</f>
        <v>101646</v>
      </c>
      <c r="I56" s="36">
        <f t="shared" si="1"/>
        <v>-988</v>
      </c>
      <c r="J56" s="67"/>
      <c r="K56" s="73">
        <f>SUM(K50:K55)</f>
        <v>101263</v>
      </c>
      <c r="L56" s="86">
        <f t="shared" si="2"/>
        <v>-383</v>
      </c>
      <c r="M56" s="79"/>
      <c r="N56" s="48">
        <f>SUM(N50:N55)</f>
        <v>101391</v>
      </c>
      <c r="O56" s="34">
        <f t="shared" si="3"/>
        <v>128</v>
      </c>
      <c r="P56" s="101"/>
      <c r="Q56" s="48">
        <f>SUM(Q50:Q55)</f>
        <v>101391</v>
      </c>
      <c r="R56" s="34">
        <f t="shared" si="4"/>
        <v>0</v>
      </c>
      <c r="S56" s="101"/>
    </row>
    <row r="57" spans="1:19" ht="30" customHeight="1">
      <c r="A57" s="205"/>
      <c r="B57" s="7" t="s">
        <v>47</v>
      </c>
      <c r="C57" s="2">
        <v>26745</v>
      </c>
      <c r="D57" s="2">
        <v>32473</v>
      </c>
      <c r="E57" s="3">
        <f t="shared" si="0"/>
        <v>5728</v>
      </c>
      <c r="F57" s="140" t="s">
        <v>505</v>
      </c>
      <c r="G57" s="20"/>
      <c r="H57" s="56">
        <v>32473</v>
      </c>
      <c r="I57" s="1">
        <f t="shared" si="1"/>
        <v>0</v>
      </c>
      <c r="J57" s="66"/>
      <c r="K57" s="72">
        <v>32473</v>
      </c>
      <c r="L57" s="85">
        <f t="shared" si="2"/>
        <v>0</v>
      </c>
      <c r="M57" s="78"/>
      <c r="N57" s="56">
        <v>32473</v>
      </c>
      <c r="O57" s="3">
        <f t="shared" si="3"/>
        <v>0</v>
      </c>
      <c r="P57" s="100"/>
      <c r="Q57" s="56">
        <v>32473</v>
      </c>
      <c r="R57" s="3">
        <f t="shared" si="4"/>
        <v>0</v>
      </c>
      <c r="S57" s="100"/>
    </row>
    <row r="58" spans="1:19" ht="30" customHeight="1">
      <c r="A58" s="205"/>
      <c r="B58" s="7" t="s">
        <v>48</v>
      </c>
      <c r="C58" s="2">
        <v>16306</v>
      </c>
      <c r="D58" s="2">
        <v>16343</v>
      </c>
      <c r="E58" s="3">
        <f t="shared" si="0"/>
        <v>37</v>
      </c>
      <c r="F58" s="140" t="s">
        <v>506</v>
      </c>
      <c r="G58" s="20"/>
      <c r="H58" s="56">
        <v>16235</v>
      </c>
      <c r="I58" s="1">
        <f t="shared" si="1"/>
        <v>-108</v>
      </c>
      <c r="J58" s="66" t="s">
        <v>406</v>
      </c>
      <c r="K58" s="72">
        <v>16235</v>
      </c>
      <c r="L58" s="85">
        <f t="shared" si="2"/>
        <v>0</v>
      </c>
      <c r="M58" s="78"/>
      <c r="N58" s="56">
        <v>16235</v>
      </c>
      <c r="O58" s="3">
        <f t="shared" si="3"/>
        <v>0</v>
      </c>
      <c r="P58" s="100"/>
      <c r="Q58" s="56">
        <v>16235</v>
      </c>
      <c r="R58" s="3">
        <f t="shared" si="4"/>
        <v>0</v>
      </c>
      <c r="S58" s="100"/>
    </row>
    <row r="59" spans="1:19" ht="30" customHeight="1">
      <c r="A59" s="205"/>
      <c r="B59" s="7" t="s">
        <v>49</v>
      </c>
      <c r="C59" s="2">
        <v>9875</v>
      </c>
      <c r="D59" s="2">
        <v>9878</v>
      </c>
      <c r="E59" s="3">
        <f t="shared" si="0"/>
        <v>3</v>
      </c>
      <c r="F59" s="140" t="s">
        <v>507</v>
      </c>
      <c r="G59" s="20"/>
      <c r="H59" s="56">
        <v>9875</v>
      </c>
      <c r="I59" s="1">
        <f t="shared" si="1"/>
        <v>-3</v>
      </c>
      <c r="J59" s="66"/>
      <c r="K59" s="72">
        <v>9875</v>
      </c>
      <c r="L59" s="85">
        <f t="shared" si="2"/>
        <v>0</v>
      </c>
      <c r="M59" s="78"/>
      <c r="N59" s="56">
        <v>9875</v>
      </c>
      <c r="O59" s="3">
        <f t="shared" si="3"/>
        <v>0</v>
      </c>
      <c r="P59" s="100"/>
      <c r="Q59" s="56">
        <v>9875</v>
      </c>
      <c r="R59" s="3">
        <f t="shared" si="4"/>
        <v>0</v>
      </c>
      <c r="S59" s="100"/>
    </row>
    <row r="60" spans="1:19" ht="30" customHeight="1">
      <c r="A60" s="206"/>
      <c r="B60" s="32" t="s">
        <v>50</v>
      </c>
      <c r="C60" s="33">
        <f>SUM(C57:C59)</f>
        <v>52926</v>
      </c>
      <c r="D60" s="33">
        <f>SUM(D57:D59)</f>
        <v>58694</v>
      </c>
      <c r="E60" s="34">
        <f t="shared" si="0"/>
        <v>5768</v>
      </c>
      <c r="F60" s="141"/>
      <c r="G60" s="35"/>
      <c r="H60" s="48">
        <f>SUM(H57:H59)</f>
        <v>58583</v>
      </c>
      <c r="I60" s="36">
        <f t="shared" si="1"/>
        <v>-111</v>
      </c>
      <c r="J60" s="67"/>
      <c r="K60" s="73">
        <f>SUM(K57:K59)</f>
        <v>58583</v>
      </c>
      <c r="L60" s="86">
        <f t="shared" si="2"/>
        <v>0</v>
      </c>
      <c r="M60" s="79"/>
      <c r="N60" s="48">
        <f>SUM(N57:N59)</f>
        <v>58583</v>
      </c>
      <c r="O60" s="34">
        <f t="shared" si="3"/>
        <v>0</v>
      </c>
      <c r="P60" s="101"/>
      <c r="Q60" s="48">
        <f>SUM(Q57:Q59)</f>
        <v>58583</v>
      </c>
      <c r="R60" s="34">
        <f t="shared" si="4"/>
        <v>0</v>
      </c>
      <c r="S60" s="101"/>
    </row>
    <row r="61" spans="1:19" ht="30" customHeight="1" thickBot="1">
      <c r="A61" s="194" t="s">
        <v>51</v>
      </c>
      <c r="B61" s="195"/>
      <c r="C61" s="27">
        <f>C35+C43+C49+C56+C60</f>
        <v>572642</v>
      </c>
      <c r="D61" s="27">
        <f>D35+D43+D49+D56+D60</f>
        <v>688716</v>
      </c>
      <c r="E61" s="28">
        <f t="shared" si="0"/>
        <v>116074</v>
      </c>
      <c r="F61" s="142"/>
      <c r="G61" s="29"/>
      <c r="H61" s="60">
        <f t="shared" ref="H61:I61" si="10">H35+H43+H49+H56+H60</f>
        <v>666690</v>
      </c>
      <c r="I61" s="30">
        <f t="shared" si="10"/>
        <v>-22026</v>
      </c>
      <c r="J61" s="68"/>
      <c r="K61" s="74">
        <f t="shared" ref="K61:L61" si="11">K35+K43+K49+K56+K60</f>
        <v>665853</v>
      </c>
      <c r="L61" s="87">
        <f t="shared" si="11"/>
        <v>-837</v>
      </c>
      <c r="M61" s="80"/>
      <c r="N61" s="57">
        <f t="shared" ref="N61" si="12">N35+N43+N49+N56+N60</f>
        <v>665981</v>
      </c>
      <c r="O61" s="28">
        <f t="shared" si="3"/>
        <v>128</v>
      </c>
      <c r="P61" s="102"/>
      <c r="Q61" s="57">
        <f t="shared" ref="Q61" si="13">Q35+Q43+Q49+Q56+Q60</f>
        <v>665183</v>
      </c>
      <c r="R61" s="28">
        <f t="shared" si="4"/>
        <v>-798</v>
      </c>
      <c r="S61" s="102"/>
    </row>
    <row r="62" spans="1:19" ht="30" customHeight="1">
      <c r="A62" s="204" t="s">
        <v>52</v>
      </c>
      <c r="B62" s="11" t="s">
        <v>53</v>
      </c>
      <c r="C62" s="12">
        <v>69202</v>
      </c>
      <c r="D62" s="12">
        <v>68732</v>
      </c>
      <c r="E62" s="13">
        <f t="shared" si="0"/>
        <v>-470</v>
      </c>
      <c r="F62" s="144" t="s">
        <v>312</v>
      </c>
      <c r="G62" s="19"/>
      <c r="H62" s="55">
        <v>64030</v>
      </c>
      <c r="I62" s="14">
        <f t="shared" si="1"/>
        <v>-4702</v>
      </c>
      <c r="J62" s="65" t="s">
        <v>471</v>
      </c>
      <c r="K62" s="71">
        <v>64030</v>
      </c>
      <c r="L62" s="84">
        <f t="shared" si="2"/>
        <v>0</v>
      </c>
      <c r="M62" s="77"/>
      <c r="N62" s="55">
        <v>64030</v>
      </c>
      <c r="O62" s="13">
        <f t="shared" si="3"/>
        <v>0</v>
      </c>
      <c r="P62" s="99"/>
      <c r="Q62" s="55">
        <v>64030</v>
      </c>
      <c r="R62" s="13">
        <f t="shared" si="4"/>
        <v>0</v>
      </c>
      <c r="S62" s="99"/>
    </row>
    <row r="63" spans="1:19" ht="30" customHeight="1">
      <c r="A63" s="205"/>
      <c r="B63" s="7" t="s">
        <v>54</v>
      </c>
      <c r="C63" s="2">
        <v>4079</v>
      </c>
      <c r="D63" s="2">
        <v>4019</v>
      </c>
      <c r="E63" s="3">
        <f t="shared" si="0"/>
        <v>-60</v>
      </c>
      <c r="F63" s="145" t="s">
        <v>313</v>
      </c>
      <c r="G63" s="20"/>
      <c r="H63" s="56">
        <v>5394</v>
      </c>
      <c r="I63" s="1">
        <f t="shared" si="1"/>
        <v>1375</v>
      </c>
      <c r="J63" s="66" t="s">
        <v>407</v>
      </c>
      <c r="K63" s="72">
        <v>5394</v>
      </c>
      <c r="L63" s="85">
        <f t="shared" si="2"/>
        <v>0</v>
      </c>
      <c r="M63" s="78"/>
      <c r="N63" s="56">
        <v>5394</v>
      </c>
      <c r="O63" s="3">
        <f t="shared" si="3"/>
        <v>0</v>
      </c>
      <c r="P63" s="100"/>
      <c r="Q63" s="56">
        <v>5394</v>
      </c>
      <c r="R63" s="3">
        <f t="shared" si="4"/>
        <v>0</v>
      </c>
      <c r="S63" s="100"/>
    </row>
    <row r="64" spans="1:19" ht="30" customHeight="1">
      <c r="A64" s="205"/>
      <c r="B64" s="7" t="s">
        <v>55</v>
      </c>
      <c r="C64" s="2">
        <v>4150</v>
      </c>
      <c r="D64" s="2">
        <v>3803</v>
      </c>
      <c r="E64" s="3">
        <f t="shared" si="0"/>
        <v>-347</v>
      </c>
      <c r="F64" s="145" t="s">
        <v>314</v>
      </c>
      <c r="G64" s="20"/>
      <c r="H64" s="56">
        <v>3804</v>
      </c>
      <c r="I64" s="1">
        <f t="shared" si="1"/>
        <v>1</v>
      </c>
      <c r="J64" s="66"/>
      <c r="K64" s="72">
        <v>3804</v>
      </c>
      <c r="L64" s="85">
        <f t="shared" si="2"/>
        <v>0</v>
      </c>
      <c r="M64" s="78"/>
      <c r="N64" s="56">
        <v>3804</v>
      </c>
      <c r="O64" s="3">
        <f t="shared" si="3"/>
        <v>0</v>
      </c>
      <c r="P64" s="100"/>
      <c r="Q64" s="56">
        <v>3804</v>
      </c>
      <c r="R64" s="3">
        <f t="shared" si="4"/>
        <v>0</v>
      </c>
      <c r="S64" s="100"/>
    </row>
    <row r="65" spans="1:19" ht="30" customHeight="1">
      <c r="A65" s="205"/>
      <c r="B65" s="7" t="s">
        <v>56</v>
      </c>
      <c r="C65" s="2">
        <v>73420</v>
      </c>
      <c r="D65" s="2">
        <v>78488</v>
      </c>
      <c r="E65" s="3">
        <f t="shared" si="0"/>
        <v>5068</v>
      </c>
      <c r="F65" s="145" t="s">
        <v>315</v>
      </c>
      <c r="G65" s="20"/>
      <c r="H65" s="56">
        <v>73869</v>
      </c>
      <c r="I65" s="1">
        <f t="shared" si="1"/>
        <v>-4619</v>
      </c>
      <c r="J65" s="66" t="s">
        <v>408</v>
      </c>
      <c r="K65" s="72">
        <v>77325</v>
      </c>
      <c r="L65" s="85">
        <f t="shared" si="2"/>
        <v>3456</v>
      </c>
      <c r="M65" s="78" t="s">
        <v>559</v>
      </c>
      <c r="N65" s="56">
        <v>77325</v>
      </c>
      <c r="O65" s="3">
        <f t="shared" si="3"/>
        <v>0</v>
      </c>
      <c r="P65" s="100"/>
      <c r="Q65" s="56">
        <v>77325</v>
      </c>
      <c r="R65" s="3">
        <f t="shared" si="4"/>
        <v>0</v>
      </c>
      <c r="S65" s="100"/>
    </row>
    <row r="66" spans="1:19" ht="30" customHeight="1">
      <c r="A66" s="205"/>
      <c r="B66" s="7" t="s">
        <v>57</v>
      </c>
      <c r="C66" s="2">
        <v>970196</v>
      </c>
      <c r="D66" s="2">
        <v>987717</v>
      </c>
      <c r="E66" s="3">
        <f t="shared" si="0"/>
        <v>17521</v>
      </c>
      <c r="F66" s="145" t="s">
        <v>316</v>
      </c>
      <c r="G66" s="20"/>
      <c r="H66" s="56">
        <v>987717</v>
      </c>
      <c r="I66" s="1">
        <f t="shared" si="1"/>
        <v>0</v>
      </c>
      <c r="J66" s="66"/>
      <c r="K66" s="72">
        <v>987717</v>
      </c>
      <c r="L66" s="85">
        <f t="shared" si="2"/>
        <v>0</v>
      </c>
      <c r="M66" s="78"/>
      <c r="N66" s="56">
        <v>987717</v>
      </c>
      <c r="O66" s="3">
        <f t="shared" si="3"/>
        <v>0</v>
      </c>
      <c r="P66" s="100"/>
      <c r="Q66" s="56">
        <v>987717</v>
      </c>
      <c r="R66" s="3">
        <f t="shared" si="4"/>
        <v>0</v>
      </c>
      <c r="S66" s="100"/>
    </row>
    <row r="67" spans="1:19" ht="30" customHeight="1">
      <c r="A67" s="205"/>
      <c r="B67" s="7" t="s">
        <v>58</v>
      </c>
      <c r="C67" s="2">
        <v>8269</v>
      </c>
      <c r="D67" s="2">
        <v>7946</v>
      </c>
      <c r="E67" s="3">
        <f t="shared" si="0"/>
        <v>-323</v>
      </c>
      <c r="F67" s="145" t="s">
        <v>317</v>
      </c>
      <c r="G67" s="20"/>
      <c r="H67" s="56">
        <v>7887</v>
      </c>
      <c r="I67" s="1">
        <f t="shared" si="1"/>
        <v>-59</v>
      </c>
      <c r="J67" s="66"/>
      <c r="K67" s="72">
        <v>7887</v>
      </c>
      <c r="L67" s="85">
        <f t="shared" si="2"/>
        <v>0</v>
      </c>
      <c r="M67" s="78"/>
      <c r="N67" s="56">
        <v>7887</v>
      </c>
      <c r="O67" s="3">
        <f t="shared" si="3"/>
        <v>0</v>
      </c>
      <c r="P67" s="100"/>
      <c r="Q67" s="56">
        <v>7887</v>
      </c>
      <c r="R67" s="3">
        <f t="shared" si="4"/>
        <v>0</v>
      </c>
      <c r="S67" s="100"/>
    </row>
    <row r="68" spans="1:19" ht="30" customHeight="1">
      <c r="A68" s="205"/>
      <c r="B68" s="7" t="s">
        <v>59</v>
      </c>
      <c r="C68" s="2">
        <v>30336</v>
      </c>
      <c r="D68" s="2">
        <v>63068</v>
      </c>
      <c r="E68" s="3">
        <f t="shared" si="0"/>
        <v>32732</v>
      </c>
      <c r="F68" s="146" t="s">
        <v>318</v>
      </c>
      <c r="G68" s="20"/>
      <c r="H68" s="56">
        <v>62951</v>
      </c>
      <c r="I68" s="1">
        <f t="shared" si="1"/>
        <v>-117</v>
      </c>
      <c r="J68" s="66" t="s">
        <v>409</v>
      </c>
      <c r="K68" s="72">
        <v>62951</v>
      </c>
      <c r="L68" s="85">
        <f t="shared" si="2"/>
        <v>0</v>
      </c>
      <c r="M68" s="78"/>
      <c r="N68" s="56">
        <v>62951</v>
      </c>
      <c r="O68" s="3">
        <f t="shared" si="3"/>
        <v>0</v>
      </c>
      <c r="P68" s="100"/>
      <c r="Q68" s="56">
        <v>62951</v>
      </c>
      <c r="R68" s="3">
        <f t="shared" si="4"/>
        <v>0</v>
      </c>
      <c r="S68" s="100"/>
    </row>
    <row r="69" spans="1:19" ht="30" customHeight="1">
      <c r="A69" s="205"/>
      <c r="B69" s="7" t="s">
        <v>60</v>
      </c>
      <c r="C69" s="2">
        <v>590577</v>
      </c>
      <c r="D69" s="2">
        <v>611124</v>
      </c>
      <c r="E69" s="3">
        <f t="shared" ref="E69:E133" si="14">D69-C69</f>
        <v>20547</v>
      </c>
      <c r="F69" s="146" t="s">
        <v>319</v>
      </c>
      <c r="G69" s="20"/>
      <c r="H69" s="56">
        <v>611124</v>
      </c>
      <c r="I69" s="1">
        <f t="shared" ref="I69:I133" si="15">H69-D69</f>
        <v>0</v>
      </c>
      <c r="J69" s="66"/>
      <c r="K69" s="72">
        <v>611124</v>
      </c>
      <c r="L69" s="85">
        <f t="shared" si="2"/>
        <v>0</v>
      </c>
      <c r="M69" s="78"/>
      <c r="N69" s="56">
        <v>611124</v>
      </c>
      <c r="O69" s="3">
        <f t="shared" si="3"/>
        <v>0</v>
      </c>
      <c r="P69" s="100"/>
      <c r="Q69" s="56">
        <v>611124</v>
      </c>
      <c r="R69" s="3">
        <f t="shared" si="4"/>
        <v>0</v>
      </c>
      <c r="S69" s="100"/>
    </row>
    <row r="70" spans="1:19" ht="30" customHeight="1">
      <c r="A70" s="205"/>
      <c r="B70" s="7" t="s">
        <v>61</v>
      </c>
      <c r="C70" s="2">
        <v>169445</v>
      </c>
      <c r="D70" s="8">
        <v>0</v>
      </c>
      <c r="E70" s="3">
        <f t="shared" si="14"/>
        <v>-169445</v>
      </c>
      <c r="F70" s="140"/>
      <c r="G70" s="20"/>
      <c r="H70" s="56">
        <v>0</v>
      </c>
      <c r="I70" s="1">
        <f t="shared" si="15"/>
        <v>0</v>
      </c>
      <c r="J70" s="66"/>
      <c r="K70" s="72">
        <v>0</v>
      </c>
      <c r="L70" s="85">
        <f t="shared" ref="L70:L134" si="16">K70-H70</f>
        <v>0</v>
      </c>
      <c r="M70" s="78"/>
      <c r="N70" s="56">
        <v>0</v>
      </c>
      <c r="O70" s="3">
        <f t="shared" si="3"/>
        <v>0</v>
      </c>
      <c r="P70" s="100"/>
      <c r="Q70" s="56">
        <v>0</v>
      </c>
      <c r="R70" s="3">
        <f t="shared" si="4"/>
        <v>0</v>
      </c>
      <c r="S70" s="100"/>
    </row>
    <row r="71" spans="1:19" ht="30" customHeight="1">
      <c r="A71" s="205"/>
      <c r="B71" s="7" t="s">
        <v>62</v>
      </c>
      <c r="C71" s="8">
        <v>36</v>
      </c>
      <c r="D71" s="8">
        <v>36</v>
      </c>
      <c r="E71" s="3">
        <f t="shared" si="14"/>
        <v>0</v>
      </c>
      <c r="F71" s="140" t="s">
        <v>320</v>
      </c>
      <c r="G71" s="20"/>
      <c r="H71" s="56">
        <v>36</v>
      </c>
      <c r="I71" s="1">
        <f t="shared" si="15"/>
        <v>0</v>
      </c>
      <c r="J71" s="66"/>
      <c r="K71" s="72">
        <v>36</v>
      </c>
      <c r="L71" s="85">
        <f t="shared" si="16"/>
        <v>0</v>
      </c>
      <c r="M71" s="78"/>
      <c r="N71" s="56">
        <v>36</v>
      </c>
      <c r="O71" s="3">
        <f t="shared" ref="O71:O138" si="17">N71-K71</f>
        <v>0</v>
      </c>
      <c r="P71" s="100"/>
      <c r="Q71" s="56">
        <v>36</v>
      </c>
      <c r="R71" s="3">
        <f t="shared" ref="R71:R138" si="18">Q71-N71</f>
        <v>0</v>
      </c>
      <c r="S71" s="100"/>
    </row>
    <row r="72" spans="1:19" ht="30" customHeight="1">
      <c r="A72" s="205"/>
      <c r="B72" s="32" t="s">
        <v>63</v>
      </c>
      <c r="C72" s="33">
        <f>SUM(C62:C71)</f>
        <v>1919710</v>
      </c>
      <c r="D72" s="33">
        <f>SUM(D62:D71)</f>
        <v>1824933</v>
      </c>
      <c r="E72" s="34">
        <f t="shared" si="14"/>
        <v>-94777</v>
      </c>
      <c r="F72" s="147"/>
      <c r="G72" s="35"/>
      <c r="H72" s="61">
        <f>SUM(H62:H71)</f>
        <v>1816812</v>
      </c>
      <c r="I72" s="36">
        <f t="shared" si="15"/>
        <v>-8121</v>
      </c>
      <c r="J72" s="67"/>
      <c r="K72" s="73">
        <f>SUM(K62:K71)</f>
        <v>1820268</v>
      </c>
      <c r="L72" s="86">
        <f t="shared" si="16"/>
        <v>3456</v>
      </c>
      <c r="M72" s="79"/>
      <c r="N72" s="48">
        <f>SUM(N62:N71)</f>
        <v>1820268</v>
      </c>
      <c r="O72" s="34">
        <f t="shared" si="17"/>
        <v>0</v>
      </c>
      <c r="P72" s="101"/>
      <c r="Q72" s="48">
        <f>SUM(Q62:Q71)</f>
        <v>1820268</v>
      </c>
      <c r="R72" s="34">
        <f t="shared" si="18"/>
        <v>0</v>
      </c>
      <c r="S72" s="101"/>
    </row>
    <row r="73" spans="1:19" ht="30" customHeight="1">
      <c r="A73" s="205"/>
      <c r="B73" s="7" t="s">
        <v>64</v>
      </c>
      <c r="C73" s="2">
        <v>43144</v>
      </c>
      <c r="D73" s="2">
        <v>43623</v>
      </c>
      <c r="E73" s="3">
        <f t="shared" si="14"/>
        <v>479</v>
      </c>
      <c r="F73" s="148" t="s">
        <v>321</v>
      </c>
      <c r="G73" s="20"/>
      <c r="H73" s="56">
        <v>36291</v>
      </c>
      <c r="I73" s="1">
        <f t="shared" si="15"/>
        <v>-7332</v>
      </c>
      <c r="J73" s="66" t="s">
        <v>410</v>
      </c>
      <c r="K73" s="72">
        <v>36291</v>
      </c>
      <c r="L73" s="85">
        <f t="shared" si="16"/>
        <v>0</v>
      </c>
      <c r="M73" s="78"/>
      <c r="N73" s="56">
        <v>36291</v>
      </c>
      <c r="O73" s="3">
        <f t="shared" si="17"/>
        <v>0</v>
      </c>
      <c r="P73" s="100"/>
      <c r="Q73" s="56">
        <v>36291</v>
      </c>
      <c r="R73" s="3">
        <f t="shared" si="18"/>
        <v>0</v>
      </c>
      <c r="S73" s="100"/>
    </row>
    <row r="74" spans="1:19" ht="30" customHeight="1">
      <c r="A74" s="205"/>
      <c r="B74" s="7" t="s">
        <v>65</v>
      </c>
      <c r="C74" s="2">
        <v>11988</v>
      </c>
      <c r="D74" s="2">
        <v>11547</v>
      </c>
      <c r="E74" s="3">
        <f t="shared" si="14"/>
        <v>-441</v>
      </c>
      <c r="F74" s="145" t="s">
        <v>322</v>
      </c>
      <c r="G74" s="20"/>
      <c r="H74" s="56">
        <v>11547</v>
      </c>
      <c r="I74" s="1">
        <f t="shared" si="15"/>
        <v>0</v>
      </c>
      <c r="J74" s="66"/>
      <c r="K74" s="72">
        <v>11547</v>
      </c>
      <c r="L74" s="85">
        <f t="shared" si="16"/>
        <v>0</v>
      </c>
      <c r="M74" s="78"/>
      <c r="N74" s="56">
        <v>11547</v>
      </c>
      <c r="O74" s="3">
        <f t="shared" si="17"/>
        <v>0</v>
      </c>
      <c r="P74" s="100"/>
      <c r="Q74" s="56">
        <v>11547</v>
      </c>
      <c r="R74" s="3">
        <f t="shared" si="18"/>
        <v>0</v>
      </c>
      <c r="S74" s="100"/>
    </row>
    <row r="75" spans="1:19" ht="30" customHeight="1">
      <c r="A75" s="205"/>
      <c r="B75" s="7" t="s">
        <v>66</v>
      </c>
      <c r="C75" s="2">
        <v>9716</v>
      </c>
      <c r="D75" s="2">
        <v>13358</v>
      </c>
      <c r="E75" s="3">
        <f t="shared" si="14"/>
        <v>3642</v>
      </c>
      <c r="F75" s="145" t="s">
        <v>323</v>
      </c>
      <c r="G75" s="20"/>
      <c r="H75" s="56">
        <v>13358</v>
      </c>
      <c r="I75" s="1">
        <f t="shared" si="15"/>
        <v>0</v>
      </c>
      <c r="J75" s="66"/>
      <c r="K75" s="72">
        <v>13358</v>
      </c>
      <c r="L75" s="85">
        <f t="shared" si="16"/>
        <v>0</v>
      </c>
      <c r="M75" s="78"/>
      <c r="N75" s="56">
        <v>13358</v>
      </c>
      <c r="O75" s="3">
        <f t="shared" si="17"/>
        <v>0</v>
      </c>
      <c r="P75" s="100"/>
      <c r="Q75" s="56">
        <v>13358</v>
      </c>
      <c r="R75" s="3">
        <f t="shared" si="18"/>
        <v>0</v>
      </c>
      <c r="S75" s="100"/>
    </row>
    <row r="76" spans="1:19" ht="30" customHeight="1">
      <c r="A76" s="205"/>
      <c r="B76" s="7" t="s">
        <v>67</v>
      </c>
      <c r="C76" s="2">
        <v>7501</v>
      </c>
      <c r="D76" s="2">
        <v>10517</v>
      </c>
      <c r="E76" s="51">
        <f t="shared" si="14"/>
        <v>3016</v>
      </c>
      <c r="F76" s="148" t="s">
        <v>324</v>
      </c>
      <c r="G76" s="163"/>
      <c r="H76" s="56">
        <v>10661</v>
      </c>
      <c r="I76" s="1">
        <f t="shared" si="15"/>
        <v>144</v>
      </c>
      <c r="J76" s="66" t="s">
        <v>411</v>
      </c>
      <c r="K76" s="72">
        <v>10661</v>
      </c>
      <c r="L76" s="85">
        <f t="shared" si="16"/>
        <v>0</v>
      </c>
      <c r="M76" s="78"/>
      <c r="N76" s="56">
        <v>10661</v>
      </c>
      <c r="O76" s="3">
        <f t="shared" si="17"/>
        <v>0</v>
      </c>
      <c r="P76" s="100"/>
      <c r="Q76" s="56">
        <v>10661</v>
      </c>
      <c r="R76" s="3">
        <f t="shared" si="18"/>
        <v>0</v>
      </c>
      <c r="S76" s="100"/>
    </row>
    <row r="77" spans="1:19" ht="30" customHeight="1">
      <c r="A77" s="205"/>
      <c r="B77" s="7" t="s">
        <v>68</v>
      </c>
      <c r="C77" s="106">
        <v>932</v>
      </c>
      <c r="D77" s="8">
        <v>1132</v>
      </c>
      <c r="E77" s="3">
        <f t="shared" si="14"/>
        <v>200</v>
      </c>
      <c r="F77" s="151" t="s">
        <v>325</v>
      </c>
      <c r="G77" s="20"/>
      <c r="H77" s="56">
        <v>1111</v>
      </c>
      <c r="I77" s="1">
        <f t="shared" si="15"/>
        <v>-21</v>
      </c>
      <c r="J77" s="66"/>
      <c r="K77" s="72">
        <v>1111</v>
      </c>
      <c r="L77" s="85">
        <f t="shared" si="16"/>
        <v>0</v>
      </c>
      <c r="M77" s="78"/>
      <c r="N77" s="56">
        <v>1111</v>
      </c>
      <c r="O77" s="3">
        <f t="shared" si="17"/>
        <v>0</v>
      </c>
      <c r="P77" s="100"/>
      <c r="Q77" s="56">
        <v>1111</v>
      </c>
      <c r="R77" s="3">
        <f t="shared" si="18"/>
        <v>0</v>
      </c>
      <c r="S77" s="100"/>
    </row>
    <row r="78" spans="1:19" ht="30" customHeight="1">
      <c r="A78" s="205"/>
      <c r="B78" s="7" t="s">
        <v>69</v>
      </c>
      <c r="C78" s="8">
        <v>313</v>
      </c>
      <c r="D78" s="8">
        <v>218</v>
      </c>
      <c r="E78" s="3">
        <f t="shared" si="14"/>
        <v>-95</v>
      </c>
      <c r="F78" s="145" t="s">
        <v>326</v>
      </c>
      <c r="G78" s="20"/>
      <c r="H78" s="56">
        <v>218</v>
      </c>
      <c r="I78" s="1">
        <f t="shared" si="15"/>
        <v>0</v>
      </c>
      <c r="J78" s="66"/>
      <c r="K78" s="72">
        <v>218</v>
      </c>
      <c r="L78" s="85">
        <f t="shared" si="16"/>
        <v>0</v>
      </c>
      <c r="M78" s="78"/>
      <c r="N78" s="56">
        <v>218</v>
      </c>
      <c r="O78" s="3">
        <f t="shared" si="17"/>
        <v>0</v>
      </c>
      <c r="P78" s="100"/>
      <c r="Q78" s="56">
        <v>218</v>
      </c>
      <c r="R78" s="3">
        <f t="shared" si="18"/>
        <v>0</v>
      </c>
      <c r="S78" s="100"/>
    </row>
    <row r="79" spans="1:19" ht="30" customHeight="1">
      <c r="A79" s="205"/>
      <c r="B79" s="7" t="s">
        <v>70</v>
      </c>
      <c r="C79" s="106">
        <v>696597</v>
      </c>
      <c r="D79" s="2">
        <v>720479</v>
      </c>
      <c r="E79" s="3">
        <f t="shared" si="14"/>
        <v>23882</v>
      </c>
      <c r="F79" s="149" t="s">
        <v>327</v>
      </c>
      <c r="G79" s="20"/>
      <c r="H79" s="56">
        <v>709660</v>
      </c>
      <c r="I79" s="1">
        <f t="shared" si="15"/>
        <v>-10819</v>
      </c>
      <c r="J79" s="66" t="s">
        <v>412</v>
      </c>
      <c r="K79" s="72">
        <v>709660</v>
      </c>
      <c r="L79" s="85">
        <f t="shared" si="16"/>
        <v>0</v>
      </c>
      <c r="M79" s="78"/>
      <c r="N79" s="56">
        <v>709660</v>
      </c>
      <c r="O79" s="3">
        <f t="shared" si="17"/>
        <v>0</v>
      </c>
      <c r="P79" s="100"/>
      <c r="Q79" s="56">
        <v>709660</v>
      </c>
      <c r="R79" s="3">
        <f t="shared" si="18"/>
        <v>0</v>
      </c>
      <c r="S79" s="100"/>
    </row>
    <row r="80" spans="1:19" ht="30" customHeight="1">
      <c r="A80" s="205"/>
      <c r="B80" s="32" t="s">
        <v>71</v>
      </c>
      <c r="C80" s="33">
        <f>SUM(C73:C79)</f>
        <v>770191</v>
      </c>
      <c r="D80" s="33">
        <f>SUM(D73:D79)</f>
        <v>800874</v>
      </c>
      <c r="E80" s="34">
        <f t="shared" si="14"/>
        <v>30683</v>
      </c>
      <c r="F80" s="147"/>
      <c r="G80" s="35"/>
      <c r="H80" s="61">
        <f>SUM(H73:H79)</f>
        <v>782846</v>
      </c>
      <c r="I80" s="36">
        <f t="shared" si="15"/>
        <v>-18028</v>
      </c>
      <c r="J80" s="67"/>
      <c r="K80" s="73">
        <f>SUM(K73:K79)</f>
        <v>782846</v>
      </c>
      <c r="L80" s="86">
        <f t="shared" si="16"/>
        <v>0</v>
      </c>
      <c r="M80" s="79"/>
      <c r="N80" s="48">
        <f>SUM(N73:N79)</f>
        <v>782846</v>
      </c>
      <c r="O80" s="34">
        <f t="shared" si="17"/>
        <v>0</v>
      </c>
      <c r="P80" s="101"/>
      <c r="Q80" s="48">
        <f>SUM(Q73:Q79)</f>
        <v>782846</v>
      </c>
      <c r="R80" s="34">
        <f t="shared" si="18"/>
        <v>0</v>
      </c>
      <c r="S80" s="101"/>
    </row>
    <row r="81" spans="1:19" ht="30" customHeight="1">
      <c r="A81" s="205"/>
      <c r="B81" s="7" t="s">
        <v>72</v>
      </c>
      <c r="C81" s="2">
        <v>181104</v>
      </c>
      <c r="D81" s="2">
        <v>183825</v>
      </c>
      <c r="E81" s="3">
        <f t="shared" si="14"/>
        <v>2721</v>
      </c>
      <c r="F81" s="148" t="s">
        <v>328</v>
      </c>
      <c r="G81" s="20"/>
      <c r="H81" s="56">
        <v>181796</v>
      </c>
      <c r="I81" s="1">
        <f t="shared" si="15"/>
        <v>-2029</v>
      </c>
      <c r="J81" s="66" t="s">
        <v>392</v>
      </c>
      <c r="K81" s="72">
        <v>181796</v>
      </c>
      <c r="L81" s="85">
        <f t="shared" si="16"/>
        <v>0</v>
      </c>
      <c r="M81" s="78"/>
      <c r="N81" s="56">
        <v>181796</v>
      </c>
      <c r="O81" s="3">
        <f t="shared" si="17"/>
        <v>0</v>
      </c>
      <c r="P81" s="100"/>
      <c r="Q81" s="56">
        <v>181796</v>
      </c>
      <c r="R81" s="3">
        <f t="shared" si="18"/>
        <v>0</v>
      </c>
      <c r="S81" s="100"/>
    </row>
    <row r="82" spans="1:19" ht="30" customHeight="1">
      <c r="A82" s="205"/>
      <c r="B82" s="7" t="s">
        <v>73</v>
      </c>
      <c r="C82" s="2">
        <v>1622418</v>
      </c>
      <c r="D82" s="2">
        <v>1677674</v>
      </c>
      <c r="E82" s="3">
        <f t="shared" si="14"/>
        <v>55256</v>
      </c>
      <c r="F82" s="145" t="s">
        <v>329</v>
      </c>
      <c r="G82" s="20"/>
      <c r="H82" s="56">
        <v>1666736</v>
      </c>
      <c r="I82" s="1">
        <f t="shared" si="15"/>
        <v>-10938</v>
      </c>
      <c r="J82" s="66" t="s">
        <v>413</v>
      </c>
      <c r="K82" s="72">
        <v>1666541</v>
      </c>
      <c r="L82" s="85">
        <f t="shared" si="16"/>
        <v>-195</v>
      </c>
      <c r="M82" s="78" t="s">
        <v>548</v>
      </c>
      <c r="N82" s="56">
        <v>1666541</v>
      </c>
      <c r="O82" s="3">
        <f t="shared" si="17"/>
        <v>0</v>
      </c>
      <c r="P82" s="100"/>
      <c r="Q82" s="56">
        <v>1666541</v>
      </c>
      <c r="R82" s="3">
        <f t="shared" si="18"/>
        <v>0</v>
      </c>
      <c r="S82" s="100"/>
    </row>
    <row r="83" spans="1:19" ht="30" customHeight="1">
      <c r="A83" s="205"/>
      <c r="B83" s="7" t="s">
        <v>74</v>
      </c>
      <c r="C83" s="2">
        <v>1225752</v>
      </c>
      <c r="D83" s="106">
        <v>1404601</v>
      </c>
      <c r="E83" s="3">
        <f t="shared" si="14"/>
        <v>178849</v>
      </c>
      <c r="F83" s="146" t="s">
        <v>330</v>
      </c>
      <c r="G83" s="20"/>
      <c r="H83" s="56">
        <v>1294373</v>
      </c>
      <c r="I83" s="1">
        <f t="shared" si="15"/>
        <v>-110228</v>
      </c>
      <c r="J83" s="66" t="s">
        <v>414</v>
      </c>
      <c r="K83" s="72">
        <v>1290373</v>
      </c>
      <c r="L83" s="85">
        <f t="shared" si="16"/>
        <v>-4000</v>
      </c>
      <c r="M83" s="78" t="s">
        <v>549</v>
      </c>
      <c r="N83" s="56">
        <v>1290373</v>
      </c>
      <c r="O83" s="3">
        <f t="shared" si="17"/>
        <v>0</v>
      </c>
      <c r="P83" s="100"/>
      <c r="Q83" s="56">
        <v>1286460</v>
      </c>
      <c r="R83" s="3">
        <f t="shared" si="18"/>
        <v>-3913</v>
      </c>
      <c r="S83" s="100" t="s">
        <v>560</v>
      </c>
    </row>
    <row r="84" spans="1:19" ht="30" customHeight="1">
      <c r="A84" s="205"/>
      <c r="B84" s="32" t="s">
        <v>75</v>
      </c>
      <c r="C84" s="33">
        <f>SUM(C81:C83)</f>
        <v>3029274</v>
      </c>
      <c r="D84" s="33">
        <f>SUM(D81:D83)</f>
        <v>3266100</v>
      </c>
      <c r="E84" s="34">
        <f t="shared" si="14"/>
        <v>236826</v>
      </c>
      <c r="F84" s="147"/>
      <c r="G84" s="35"/>
      <c r="H84" s="48">
        <f>SUM(H81:H83)</f>
        <v>3142905</v>
      </c>
      <c r="I84" s="36">
        <f t="shared" si="15"/>
        <v>-123195</v>
      </c>
      <c r="J84" s="67"/>
      <c r="K84" s="73">
        <f>SUM(K81:K83)</f>
        <v>3138710</v>
      </c>
      <c r="L84" s="86">
        <f t="shared" si="16"/>
        <v>-4195</v>
      </c>
      <c r="M84" s="79"/>
      <c r="N84" s="48">
        <f>SUM(N81:N83)</f>
        <v>3138710</v>
      </c>
      <c r="O84" s="34">
        <f t="shared" si="17"/>
        <v>0</v>
      </c>
      <c r="P84" s="101"/>
      <c r="Q84" s="48">
        <f>SUM(Q81:Q83)</f>
        <v>3134797</v>
      </c>
      <c r="R84" s="34">
        <f t="shared" si="18"/>
        <v>-3913</v>
      </c>
      <c r="S84" s="101"/>
    </row>
    <row r="85" spans="1:19" ht="30" customHeight="1">
      <c r="A85" s="205"/>
      <c r="B85" s="7" t="s">
        <v>76</v>
      </c>
      <c r="C85" s="2">
        <v>530301</v>
      </c>
      <c r="D85" s="2">
        <v>853017</v>
      </c>
      <c r="E85" s="3">
        <f t="shared" si="14"/>
        <v>322716</v>
      </c>
      <c r="F85" s="148" t="s">
        <v>369</v>
      </c>
      <c r="G85" s="20"/>
      <c r="H85" s="56">
        <v>794827</v>
      </c>
      <c r="I85" s="1">
        <f t="shared" si="15"/>
        <v>-58190</v>
      </c>
      <c r="J85" s="66" t="s">
        <v>412</v>
      </c>
      <c r="K85" s="56">
        <v>794827</v>
      </c>
      <c r="L85" s="85">
        <f t="shared" si="16"/>
        <v>0</v>
      </c>
      <c r="M85" s="78"/>
      <c r="N85" s="56">
        <v>794827</v>
      </c>
      <c r="O85" s="3">
        <f t="shared" si="17"/>
        <v>0</v>
      </c>
      <c r="P85" s="100"/>
      <c r="Q85" s="56">
        <v>754898</v>
      </c>
      <c r="R85" s="3">
        <f t="shared" si="18"/>
        <v>-39929</v>
      </c>
      <c r="S85" s="100" t="s">
        <v>561</v>
      </c>
    </row>
    <row r="86" spans="1:19" ht="30" customHeight="1">
      <c r="A86" s="205"/>
      <c r="B86" s="7" t="s">
        <v>77</v>
      </c>
      <c r="C86" s="2">
        <v>706741</v>
      </c>
      <c r="D86" s="2">
        <v>729931</v>
      </c>
      <c r="E86" s="3">
        <f t="shared" si="14"/>
        <v>23190</v>
      </c>
      <c r="F86" s="145" t="s">
        <v>370</v>
      </c>
      <c r="G86" s="20"/>
      <c r="H86" s="56">
        <v>713025</v>
      </c>
      <c r="I86" s="1">
        <f t="shared" si="15"/>
        <v>-16906</v>
      </c>
      <c r="J86" s="66" t="s">
        <v>415</v>
      </c>
      <c r="K86" s="56">
        <v>713025</v>
      </c>
      <c r="L86" s="85">
        <f t="shared" si="16"/>
        <v>0</v>
      </c>
      <c r="M86" s="78"/>
      <c r="N86" s="56">
        <v>713025</v>
      </c>
      <c r="O86" s="3">
        <f t="shared" si="17"/>
        <v>0</v>
      </c>
      <c r="P86" s="100"/>
      <c r="Q86" s="56">
        <v>713025</v>
      </c>
      <c r="R86" s="3">
        <f t="shared" si="18"/>
        <v>0</v>
      </c>
      <c r="S86" s="100"/>
    </row>
    <row r="87" spans="1:19" ht="30" customHeight="1">
      <c r="A87" s="205"/>
      <c r="B87" s="7" t="s">
        <v>78</v>
      </c>
      <c r="C87" s="8">
        <v>5</v>
      </c>
      <c r="D87" s="8">
        <v>0</v>
      </c>
      <c r="E87" s="3">
        <f t="shared" si="14"/>
        <v>-5</v>
      </c>
      <c r="F87" s="145"/>
      <c r="G87" s="20"/>
      <c r="H87" s="56">
        <v>0</v>
      </c>
      <c r="I87" s="1">
        <f t="shared" si="15"/>
        <v>0</v>
      </c>
      <c r="J87" s="66"/>
      <c r="K87" s="56">
        <v>0</v>
      </c>
      <c r="L87" s="85">
        <f t="shared" si="16"/>
        <v>0</v>
      </c>
      <c r="M87" s="78"/>
      <c r="N87" s="56">
        <v>0</v>
      </c>
      <c r="O87" s="3">
        <f t="shared" si="17"/>
        <v>0</v>
      </c>
      <c r="P87" s="100"/>
      <c r="Q87" s="56">
        <v>0</v>
      </c>
      <c r="R87" s="3">
        <f t="shared" si="18"/>
        <v>0</v>
      </c>
      <c r="S87" s="100"/>
    </row>
    <row r="88" spans="1:19" ht="30" customHeight="1">
      <c r="A88" s="205"/>
      <c r="B88" s="7" t="s">
        <v>79</v>
      </c>
      <c r="C88" s="8">
        <v>153</v>
      </c>
      <c r="D88" s="8">
        <v>127</v>
      </c>
      <c r="E88" s="3">
        <f t="shared" si="14"/>
        <v>-26</v>
      </c>
      <c r="F88" s="145" t="s">
        <v>371</v>
      </c>
      <c r="G88" s="20"/>
      <c r="H88" s="56">
        <v>103</v>
      </c>
      <c r="I88" s="1">
        <f t="shared" si="15"/>
        <v>-24</v>
      </c>
      <c r="J88" s="66"/>
      <c r="K88" s="56">
        <v>103</v>
      </c>
      <c r="L88" s="85">
        <f t="shared" si="16"/>
        <v>0</v>
      </c>
      <c r="M88" s="78"/>
      <c r="N88" s="56">
        <v>103</v>
      </c>
      <c r="O88" s="3">
        <f t="shared" si="17"/>
        <v>0</v>
      </c>
      <c r="P88" s="100"/>
      <c r="Q88" s="56">
        <v>103</v>
      </c>
      <c r="R88" s="3">
        <f t="shared" si="18"/>
        <v>0</v>
      </c>
      <c r="S88" s="100"/>
    </row>
    <row r="89" spans="1:19" ht="30" customHeight="1">
      <c r="A89" s="205"/>
      <c r="B89" s="7" t="s">
        <v>80</v>
      </c>
      <c r="C89" s="2">
        <v>710531</v>
      </c>
      <c r="D89" s="2">
        <v>778995</v>
      </c>
      <c r="E89" s="3">
        <f t="shared" si="14"/>
        <v>68464</v>
      </c>
      <c r="F89" s="145" t="s">
        <v>372</v>
      </c>
      <c r="G89" s="20"/>
      <c r="H89" s="56">
        <v>767993</v>
      </c>
      <c r="I89" s="1">
        <f t="shared" si="15"/>
        <v>-11002</v>
      </c>
      <c r="J89" s="66" t="s">
        <v>416</v>
      </c>
      <c r="K89" s="56">
        <v>767993</v>
      </c>
      <c r="L89" s="85">
        <f t="shared" si="16"/>
        <v>0</v>
      </c>
      <c r="M89" s="78"/>
      <c r="N89" s="56">
        <v>767993</v>
      </c>
      <c r="O89" s="3">
        <f t="shared" si="17"/>
        <v>0</v>
      </c>
      <c r="P89" s="100"/>
      <c r="Q89" s="56">
        <v>767993</v>
      </c>
      <c r="R89" s="3">
        <f t="shared" si="18"/>
        <v>0</v>
      </c>
      <c r="S89" s="100"/>
    </row>
    <row r="90" spans="1:19" ht="30" customHeight="1">
      <c r="A90" s="205"/>
      <c r="B90" s="7" t="s">
        <v>81</v>
      </c>
      <c r="C90" s="2">
        <v>1932</v>
      </c>
      <c r="D90" s="2">
        <v>1284</v>
      </c>
      <c r="E90" s="3">
        <f t="shared" si="14"/>
        <v>-648</v>
      </c>
      <c r="F90" s="145" t="s">
        <v>373</v>
      </c>
      <c r="G90" s="20"/>
      <c r="H90" s="56">
        <v>1802</v>
      </c>
      <c r="I90" s="1">
        <f t="shared" si="15"/>
        <v>518</v>
      </c>
      <c r="J90" s="66" t="s">
        <v>417</v>
      </c>
      <c r="K90" s="56">
        <v>1802</v>
      </c>
      <c r="L90" s="85">
        <f t="shared" si="16"/>
        <v>0</v>
      </c>
      <c r="M90" s="78"/>
      <c r="N90" s="56">
        <v>1802</v>
      </c>
      <c r="O90" s="3">
        <f t="shared" si="17"/>
        <v>0</v>
      </c>
      <c r="P90" s="100"/>
      <c r="Q90" s="56">
        <v>1802</v>
      </c>
      <c r="R90" s="3">
        <f t="shared" si="18"/>
        <v>0</v>
      </c>
      <c r="S90" s="100"/>
    </row>
    <row r="91" spans="1:19" ht="30" customHeight="1">
      <c r="A91" s="205"/>
      <c r="B91" s="7" t="s">
        <v>82</v>
      </c>
      <c r="C91" s="8">
        <v>281</v>
      </c>
      <c r="D91" s="8">
        <v>275</v>
      </c>
      <c r="E91" s="3">
        <f t="shared" si="14"/>
        <v>-6</v>
      </c>
      <c r="F91" s="145" t="s">
        <v>374</v>
      </c>
      <c r="G91" s="20"/>
      <c r="H91" s="56">
        <v>275</v>
      </c>
      <c r="I91" s="1">
        <f t="shared" si="15"/>
        <v>0</v>
      </c>
      <c r="J91" s="66"/>
      <c r="K91" s="56">
        <v>275</v>
      </c>
      <c r="L91" s="85">
        <f t="shared" si="16"/>
        <v>0</v>
      </c>
      <c r="M91" s="78"/>
      <c r="N91" s="56">
        <v>275</v>
      </c>
      <c r="O91" s="3">
        <f t="shared" si="17"/>
        <v>0</v>
      </c>
      <c r="P91" s="100"/>
      <c r="Q91" s="56">
        <v>275</v>
      </c>
      <c r="R91" s="3">
        <f t="shared" si="18"/>
        <v>0</v>
      </c>
      <c r="S91" s="100"/>
    </row>
    <row r="92" spans="1:19" ht="30" customHeight="1">
      <c r="A92" s="205"/>
      <c r="B92" s="32" t="s">
        <v>83</v>
      </c>
      <c r="C92" s="33">
        <f>SUM(C85:C91)</f>
        <v>1949944</v>
      </c>
      <c r="D92" s="33">
        <f>SUM(D85:D91)</f>
        <v>2363629</v>
      </c>
      <c r="E92" s="34">
        <f t="shared" si="14"/>
        <v>413685</v>
      </c>
      <c r="F92" s="147"/>
      <c r="G92" s="35"/>
      <c r="H92" s="48">
        <f>SUM(H85:H91)</f>
        <v>2278025</v>
      </c>
      <c r="I92" s="36">
        <f t="shared" si="15"/>
        <v>-85604</v>
      </c>
      <c r="J92" s="67"/>
      <c r="K92" s="73">
        <f>SUM(K85:K91)</f>
        <v>2278025</v>
      </c>
      <c r="L92" s="86">
        <f t="shared" si="16"/>
        <v>0</v>
      </c>
      <c r="M92" s="79"/>
      <c r="N92" s="48">
        <f>SUM(N85:N91)</f>
        <v>2278025</v>
      </c>
      <c r="O92" s="34">
        <f t="shared" si="17"/>
        <v>0</v>
      </c>
      <c r="P92" s="101"/>
      <c r="Q92" s="48">
        <f>SUM(Q85:Q91)</f>
        <v>2238096</v>
      </c>
      <c r="R92" s="34">
        <f t="shared" si="18"/>
        <v>-39929</v>
      </c>
      <c r="S92" s="101"/>
    </row>
    <row r="93" spans="1:19" ht="30" customHeight="1">
      <c r="A93" s="205"/>
      <c r="B93" s="7" t="s">
        <v>84</v>
      </c>
      <c r="C93" s="2">
        <v>16670</v>
      </c>
      <c r="D93" s="2">
        <v>16706</v>
      </c>
      <c r="E93" s="3">
        <f t="shared" si="14"/>
        <v>36</v>
      </c>
      <c r="F93" s="150" t="s">
        <v>331</v>
      </c>
      <c r="G93" s="20"/>
      <c r="H93" s="56">
        <v>16684</v>
      </c>
      <c r="I93" s="1">
        <f t="shared" si="15"/>
        <v>-22</v>
      </c>
      <c r="J93" s="66"/>
      <c r="K93" s="72">
        <v>11252</v>
      </c>
      <c r="L93" s="85">
        <f t="shared" si="16"/>
        <v>-5432</v>
      </c>
      <c r="M93" s="83" t="s">
        <v>552</v>
      </c>
      <c r="N93" s="56">
        <v>11252</v>
      </c>
      <c r="O93" s="3">
        <f t="shared" si="17"/>
        <v>0</v>
      </c>
      <c r="P93" s="100"/>
      <c r="Q93" s="56">
        <v>11252</v>
      </c>
      <c r="R93" s="3">
        <f t="shared" si="18"/>
        <v>0</v>
      </c>
      <c r="S93" s="100"/>
    </row>
    <row r="94" spans="1:19" ht="30" customHeight="1">
      <c r="A94" s="205"/>
      <c r="B94" s="193" t="s">
        <v>551</v>
      </c>
      <c r="C94" s="2">
        <v>184727</v>
      </c>
      <c r="D94" s="2">
        <v>184694</v>
      </c>
      <c r="E94" s="3">
        <f t="shared" si="14"/>
        <v>-33</v>
      </c>
      <c r="F94" s="145" t="s">
        <v>332</v>
      </c>
      <c r="G94" s="20"/>
      <c r="H94" s="56">
        <v>140361</v>
      </c>
      <c r="I94" s="1">
        <f t="shared" si="15"/>
        <v>-44333</v>
      </c>
      <c r="J94" s="191" t="s">
        <v>418</v>
      </c>
      <c r="K94" s="72">
        <v>0</v>
      </c>
      <c r="L94" s="85">
        <f t="shared" si="16"/>
        <v>-140361</v>
      </c>
      <c r="M94" s="78" t="s">
        <v>552</v>
      </c>
      <c r="N94" s="56">
        <v>0</v>
      </c>
      <c r="O94" s="3">
        <f t="shared" si="17"/>
        <v>0</v>
      </c>
      <c r="P94" s="100"/>
      <c r="Q94" s="56">
        <v>0</v>
      </c>
      <c r="R94" s="3">
        <f t="shared" si="18"/>
        <v>0</v>
      </c>
      <c r="S94" s="100"/>
    </row>
    <row r="95" spans="1:19" ht="30" customHeight="1">
      <c r="A95" s="205"/>
      <c r="B95" s="193" t="s">
        <v>420</v>
      </c>
      <c r="C95" s="2">
        <v>255327</v>
      </c>
      <c r="D95" s="2">
        <v>265311</v>
      </c>
      <c r="E95" s="3">
        <f t="shared" si="14"/>
        <v>9984</v>
      </c>
      <c r="F95" s="145" t="s">
        <v>333</v>
      </c>
      <c r="G95" s="20"/>
      <c r="H95" s="56">
        <v>101175</v>
      </c>
      <c r="I95" s="1">
        <f t="shared" si="15"/>
        <v>-164136</v>
      </c>
      <c r="J95" s="191" t="s">
        <v>419</v>
      </c>
      <c r="K95" s="72">
        <v>0</v>
      </c>
      <c r="L95" s="85">
        <f t="shared" si="16"/>
        <v>-101175</v>
      </c>
      <c r="M95" s="78" t="s">
        <v>552</v>
      </c>
      <c r="N95" s="56">
        <v>0</v>
      </c>
      <c r="O95" s="3">
        <f t="shared" si="17"/>
        <v>0</v>
      </c>
      <c r="P95" s="100"/>
      <c r="Q95" s="56">
        <v>0</v>
      </c>
      <c r="R95" s="3">
        <f t="shared" si="18"/>
        <v>0</v>
      </c>
      <c r="S95" s="100"/>
    </row>
    <row r="96" spans="1:19" ht="30" customHeight="1">
      <c r="A96" s="205"/>
      <c r="B96" s="193" t="s">
        <v>421</v>
      </c>
      <c r="C96" s="2">
        <v>17067</v>
      </c>
      <c r="D96" s="2">
        <v>17044</v>
      </c>
      <c r="E96" s="3">
        <f t="shared" si="14"/>
        <v>-23</v>
      </c>
      <c r="F96" s="145" t="s">
        <v>334</v>
      </c>
      <c r="G96" s="20"/>
      <c r="H96" s="56">
        <v>7851</v>
      </c>
      <c r="I96" s="1">
        <f t="shared" si="15"/>
        <v>-9193</v>
      </c>
      <c r="J96" s="191" t="s">
        <v>419</v>
      </c>
      <c r="K96" s="72">
        <v>0</v>
      </c>
      <c r="L96" s="85">
        <f t="shared" si="16"/>
        <v>-7851</v>
      </c>
      <c r="M96" s="78" t="s">
        <v>552</v>
      </c>
      <c r="N96" s="56">
        <v>0</v>
      </c>
      <c r="O96" s="3">
        <f t="shared" si="17"/>
        <v>0</v>
      </c>
      <c r="P96" s="100"/>
      <c r="Q96" s="56">
        <v>0</v>
      </c>
      <c r="R96" s="3">
        <f t="shared" si="18"/>
        <v>0</v>
      </c>
      <c r="S96" s="100"/>
    </row>
    <row r="97" spans="1:19" ht="30" customHeight="1">
      <c r="A97" s="205"/>
      <c r="B97" s="7" t="s">
        <v>546</v>
      </c>
      <c r="C97" s="2"/>
      <c r="D97" s="2"/>
      <c r="E97" s="3"/>
      <c r="F97" s="145"/>
      <c r="G97" s="20"/>
      <c r="H97" s="56"/>
      <c r="I97" s="1"/>
      <c r="J97" s="191"/>
      <c r="K97" s="72">
        <v>113245</v>
      </c>
      <c r="L97" s="85">
        <f t="shared" si="16"/>
        <v>113245</v>
      </c>
      <c r="M97" s="78" t="s">
        <v>552</v>
      </c>
      <c r="N97" s="56">
        <v>113245</v>
      </c>
      <c r="O97" s="3">
        <f t="shared" si="17"/>
        <v>0</v>
      </c>
      <c r="P97" s="100"/>
      <c r="Q97" s="56">
        <v>113245</v>
      </c>
      <c r="R97" s="3">
        <f t="shared" si="18"/>
        <v>0</v>
      </c>
      <c r="S97" s="100"/>
    </row>
    <row r="98" spans="1:19" ht="30" customHeight="1">
      <c r="A98" s="205"/>
      <c r="B98" s="7" t="s">
        <v>382</v>
      </c>
      <c r="C98" s="2"/>
      <c r="D98" s="2"/>
      <c r="E98" s="3"/>
      <c r="F98" s="145"/>
      <c r="G98" s="20"/>
      <c r="H98" s="56">
        <v>173239</v>
      </c>
      <c r="I98" s="1">
        <f t="shared" si="15"/>
        <v>173239</v>
      </c>
      <c r="J98" s="191" t="s">
        <v>422</v>
      </c>
      <c r="K98" s="72">
        <v>173266</v>
      </c>
      <c r="L98" s="85">
        <f t="shared" si="16"/>
        <v>27</v>
      </c>
      <c r="M98" s="78" t="s">
        <v>552</v>
      </c>
      <c r="N98" s="56">
        <v>173266</v>
      </c>
      <c r="O98" s="3">
        <f t="shared" si="17"/>
        <v>0</v>
      </c>
      <c r="P98" s="100"/>
      <c r="Q98" s="56">
        <v>173266</v>
      </c>
      <c r="R98" s="3">
        <f t="shared" si="18"/>
        <v>0</v>
      </c>
      <c r="S98" s="100"/>
    </row>
    <row r="99" spans="1:19" ht="30" customHeight="1">
      <c r="A99" s="205"/>
      <c r="B99" s="7" t="s">
        <v>547</v>
      </c>
      <c r="C99" s="2"/>
      <c r="D99" s="2"/>
      <c r="E99" s="3"/>
      <c r="F99" s="145"/>
      <c r="G99" s="20"/>
      <c r="H99" s="56"/>
      <c r="I99" s="1"/>
      <c r="J99" s="191"/>
      <c r="K99" s="72">
        <v>140361</v>
      </c>
      <c r="L99" s="85">
        <f t="shared" si="16"/>
        <v>140361</v>
      </c>
      <c r="M99" s="78" t="s">
        <v>552</v>
      </c>
      <c r="N99" s="56">
        <v>140361</v>
      </c>
      <c r="O99" s="3">
        <f t="shared" si="17"/>
        <v>0</v>
      </c>
      <c r="P99" s="100"/>
      <c r="Q99" s="56">
        <v>140361</v>
      </c>
      <c r="R99" s="3">
        <f t="shared" si="18"/>
        <v>0</v>
      </c>
      <c r="S99" s="100"/>
    </row>
    <row r="100" spans="1:19" ht="30" customHeight="1">
      <c r="A100" s="205"/>
      <c r="B100" s="7" t="s">
        <v>383</v>
      </c>
      <c r="C100" s="2"/>
      <c r="D100" s="2"/>
      <c r="E100" s="3"/>
      <c r="F100" s="145"/>
      <c r="G100" s="20"/>
      <c r="H100" s="56">
        <v>44333</v>
      </c>
      <c r="I100" s="1">
        <f t="shared" si="15"/>
        <v>44333</v>
      </c>
      <c r="J100" s="191" t="s">
        <v>423</v>
      </c>
      <c r="K100" s="72">
        <v>44333</v>
      </c>
      <c r="L100" s="85">
        <f t="shared" si="16"/>
        <v>0</v>
      </c>
      <c r="M100" s="78"/>
      <c r="N100" s="56">
        <v>44333</v>
      </c>
      <c r="O100" s="3">
        <f t="shared" si="17"/>
        <v>0</v>
      </c>
      <c r="P100" s="100"/>
      <c r="Q100" s="56">
        <v>44333</v>
      </c>
      <c r="R100" s="3">
        <f t="shared" si="18"/>
        <v>0</v>
      </c>
      <c r="S100" s="100"/>
    </row>
    <row r="101" spans="1:19" ht="30" customHeight="1">
      <c r="A101" s="205"/>
      <c r="B101" s="7" t="s">
        <v>85</v>
      </c>
      <c r="C101" s="2">
        <v>10469</v>
      </c>
      <c r="D101" s="2">
        <v>13790</v>
      </c>
      <c r="E101" s="3">
        <f t="shared" si="14"/>
        <v>3321</v>
      </c>
      <c r="F101" s="146" t="s">
        <v>335</v>
      </c>
      <c r="G101" s="20"/>
      <c r="H101" s="56">
        <v>11253</v>
      </c>
      <c r="I101" s="1">
        <f t="shared" si="15"/>
        <v>-2537</v>
      </c>
      <c r="J101" s="191" t="s">
        <v>469</v>
      </c>
      <c r="K101" s="72">
        <v>9884</v>
      </c>
      <c r="L101" s="85">
        <f t="shared" si="16"/>
        <v>-1369</v>
      </c>
      <c r="M101" s="78" t="s">
        <v>552</v>
      </c>
      <c r="N101" s="56">
        <v>9884</v>
      </c>
      <c r="O101" s="3">
        <f t="shared" si="17"/>
        <v>0</v>
      </c>
      <c r="P101" s="100"/>
      <c r="Q101" s="56">
        <v>9884</v>
      </c>
      <c r="R101" s="3">
        <f t="shared" si="18"/>
        <v>0</v>
      </c>
      <c r="S101" s="100"/>
    </row>
    <row r="102" spans="1:19" ht="30" customHeight="1">
      <c r="A102" s="205"/>
      <c r="B102" s="7" t="s">
        <v>86</v>
      </c>
      <c r="C102" s="2">
        <v>20186</v>
      </c>
      <c r="D102" s="2">
        <v>20506</v>
      </c>
      <c r="E102" s="3">
        <f t="shared" si="14"/>
        <v>320</v>
      </c>
      <c r="F102" s="145" t="s">
        <v>336</v>
      </c>
      <c r="G102" s="20"/>
      <c r="H102" s="56">
        <v>20526</v>
      </c>
      <c r="I102" s="1">
        <f t="shared" si="15"/>
        <v>20</v>
      </c>
      <c r="J102" s="66"/>
      <c r="K102" s="72">
        <v>23082</v>
      </c>
      <c r="L102" s="85">
        <f t="shared" si="16"/>
        <v>2556</v>
      </c>
      <c r="M102" s="78" t="s">
        <v>552</v>
      </c>
      <c r="N102" s="56">
        <v>23082</v>
      </c>
      <c r="O102" s="3">
        <f t="shared" si="17"/>
        <v>0</v>
      </c>
      <c r="P102" s="100"/>
      <c r="Q102" s="56">
        <v>23082</v>
      </c>
      <c r="R102" s="3">
        <f t="shared" si="18"/>
        <v>0</v>
      </c>
      <c r="S102" s="100"/>
    </row>
    <row r="103" spans="1:19" ht="30" customHeight="1">
      <c r="A103" s="206"/>
      <c r="B103" s="32" t="s">
        <v>87</v>
      </c>
      <c r="C103" s="33">
        <f>SUM(C93:C102)</f>
        <v>504446</v>
      </c>
      <c r="D103" s="33">
        <f>SUM(D93:D102)</f>
        <v>518051</v>
      </c>
      <c r="E103" s="34">
        <f t="shared" si="14"/>
        <v>13605</v>
      </c>
      <c r="F103" s="141"/>
      <c r="G103" s="35"/>
      <c r="H103" s="48">
        <f>SUM(H93:H102)</f>
        <v>515422</v>
      </c>
      <c r="I103" s="36">
        <f t="shared" si="15"/>
        <v>-2629</v>
      </c>
      <c r="J103" s="67"/>
      <c r="K103" s="73">
        <f>SUM(K93:K102)</f>
        <v>515423</v>
      </c>
      <c r="L103" s="86">
        <f t="shared" si="16"/>
        <v>1</v>
      </c>
      <c r="M103" s="79"/>
      <c r="N103" s="48">
        <f>SUM(N93:N102)</f>
        <v>515423</v>
      </c>
      <c r="O103" s="34">
        <f t="shared" si="17"/>
        <v>0</v>
      </c>
      <c r="P103" s="101"/>
      <c r="Q103" s="48">
        <f>SUM(Q93:Q102)</f>
        <v>515423</v>
      </c>
      <c r="R103" s="34">
        <f t="shared" si="18"/>
        <v>0</v>
      </c>
      <c r="S103" s="101"/>
    </row>
    <row r="104" spans="1:19" ht="30" customHeight="1" thickBot="1">
      <c r="A104" s="194" t="s">
        <v>227</v>
      </c>
      <c r="B104" s="195"/>
      <c r="C104" s="27">
        <f>C72+C80+C84+C92+C103</f>
        <v>8173565</v>
      </c>
      <c r="D104" s="27">
        <f>D72+D80+D84+D92+D103</f>
        <v>8773587</v>
      </c>
      <c r="E104" s="28">
        <f t="shared" si="14"/>
        <v>600022</v>
      </c>
      <c r="F104" s="142"/>
      <c r="G104" s="29"/>
      <c r="H104" s="57">
        <f>H72+H80+H84+H92+H103</f>
        <v>8536010</v>
      </c>
      <c r="I104" s="30">
        <f t="shared" si="15"/>
        <v>-237577</v>
      </c>
      <c r="J104" s="68"/>
      <c r="K104" s="74">
        <f>K72+K80+K84+K92+K103</f>
        <v>8535272</v>
      </c>
      <c r="L104" s="87">
        <f t="shared" si="16"/>
        <v>-738</v>
      </c>
      <c r="M104" s="80"/>
      <c r="N104" s="57">
        <f>N72+N80+N84+N92+N103</f>
        <v>8535272</v>
      </c>
      <c r="O104" s="28">
        <f t="shared" si="17"/>
        <v>0</v>
      </c>
      <c r="P104" s="102"/>
      <c r="Q104" s="57">
        <f>Q72+Q80+Q84+Q92+Q103</f>
        <v>8491430</v>
      </c>
      <c r="R104" s="28">
        <f t="shared" si="18"/>
        <v>-43842</v>
      </c>
      <c r="S104" s="102"/>
    </row>
    <row r="105" spans="1:19" ht="30" customHeight="1">
      <c r="A105" s="204" t="s">
        <v>88</v>
      </c>
      <c r="B105" s="11" t="s">
        <v>89</v>
      </c>
      <c r="C105" s="12">
        <v>13718</v>
      </c>
      <c r="D105" s="12">
        <v>13481</v>
      </c>
      <c r="E105" s="13">
        <f t="shared" si="14"/>
        <v>-237</v>
      </c>
      <c r="F105" s="139" t="s">
        <v>508</v>
      </c>
      <c r="G105" s="19"/>
      <c r="H105" s="55">
        <v>14138</v>
      </c>
      <c r="I105" s="14">
        <f t="shared" si="15"/>
        <v>657</v>
      </c>
      <c r="J105" s="65" t="s">
        <v>407</v>
      </c>
      <c r="K105" s="55">
        <v>14138</v>
      </c>
      <c r="L105" s="84">
        <f t="shared" si="16"/>
        <v>0</v>
      </c>
      <c r="M105" s="77"/>
      <c r="N105" s="55">
        <v>13996</v>
      </c>
      <c r="O105" s="13">
        <f t="shared" si="17"/>
        <v>-142</v>
      </c>
      <c r="P105" s="99" t="s">
        <v>554</v>
      </c>
      <c r="Q105" s="55">
        <v>15154</v>
      </c>
      <c r="R105" s="13">
        <f t="shared" si="18"/>
        <v>1158</v>
      </c>
      <c r="S105" s="99" t="s">
        <v>568</v>
      </c>
    </row>
    <row r="106" spans="1:19" ht="30" customHeight="1">
      <c r="A106" s="205"/>
      <c r="B106" s="7" t="s">
        <v>90</v>
      </c>
      <c r="C106" s="2">
        <v>7357</v>
      </c>
      <c r="D106" s="2">
        <v>7304</v>
      </c>
      <c r="E106" s="3">
        <f t="shared" si="14"/>
        <v>-53</v>
      </c>
      <c r="F106" s="140" t="s">
        <v>509</v>
      </c>
      <c r="G106" s="20"/>
      <c r="H106" s="56">
        <v>7304</v>
      </c>
      <c r="I106" s="1">
        <f t="shared" si="15"/>
        <v>0</v>
      </c>
      <c r="J106" s="66"/>
      <c r="K106" s="56">
        <v>7304</v>
      </c>
      <c r="L106" s="85">
        <f t="shared" si="16"/>
        <v>0</v>
      </c>
      <c r="M106" s="78"/>
      <c r="N106" s="56">
        <v>7304</v>
      </c>
      <c r="O106" s="3">
        <f t="shared" si="17"/>
        <v>0</v>
      </c>
      <c r="P106" s="100"/>
      <c r="Q106" s="56">
        <v>7304</v>
      </c>
      <c r="R106" s="3">
        <f t="shared" si="18"/>
        <v>0</v>
      </c>
      <c r="S106" s="100"/>
    </row>
    <row r="107" spans="1:19" ht="30" customHeight="1">
      <c r="A107" s="205"/>
      <c r="B107" s="7" t="s">
        <v>91</v>
      </c>
      <c r="C107" s="2">
        <v>4449</v>
      </c>
      <c r="D107" s="2">
        <v>4508</v>
      </c>
      <c r="E107" s="3">
        <f t="shared" si="14"/>
        <v>59</v>
      </c>
      <c r="F107" s="140" t="s">
        <v>510</v>
      </c>
      <c r="G107" s="20"/>
      <c r="H107" s="56">
        <v>4189</v>
      </c>
      <c r="I107" s="1">
        <f t="shared" si="15"/>
        <v>-319</v>
      </c>
      <c r="J107" s="66" t="s">
        <v>424</v>
      </c>
      <c r="K107" s="56">
        <v>4189</v>
      </c>
      <c r="L107" s="85">
        <f t="shared" si="16"/>
        <v>0</v>
      </c>
      <c r="M107" s="78"/>
      <c r="N107" s="56">
        <v>4189</v>
      </c>
      <c r="O107" s="3">
        <f t="shared" si="17"/>
        <v>0</v>
      </c>
      <c r="P107" s="100"/>
      <c r="Q107" s="56">
        <v>4189</v>
      </c>
      <c r="R107" s="3">
        <f t="shared" si="18"/>
        <v>0</v>
      </c>
      <c r="S107" s="100"/>
    </row>
    <row r="108" spans="1:19" ht="30" customHeight="1">
      <c r="A108" s="205"/>
      <c r="B108" s="7" t="s">
        <v>92</v>
      </c>
      <c r="C108" s="2">
        <v>3200</v>
      </c>
      <c r="D108" s="2">
        <v>3148</v>
      </c>
      <c r="E108" s="3">
        <f t="shared" si="14"/>
        <v>-52</v>
      </c>
      <c r="F108" s="140" t="s">
        <v>534</v>
      </c>
      <c r="G108" s="20"/>
      <c r="H108" s="56">
        <v>3161</v>
      </c>
      <c r="I108" s="1">
        <f t="shared" si="15"/>
        <v>13</v>
      </c>
      <c r="J108" s="66"/>
      <c r="K108" s="56">
        <v>2869</v>
      </c>
      <c r="L108" s="85">
        <f t="shared" si="16"/>
        <v>-292</v>
      </c>
      <c r="M108" s="78" t="s">
        <v>550</v>
      </c>
      <c r="N108" s="56">
        <v>2869</v>
      </c>
      <c r="O108" s="3">
        <f t="shared" si="17"/>
        <v>0</v>
      </c>
      <c r="P108" s="100"/>
      <c r="Q108" s="56">
        <v>2869</v>
      </c>
      <c r="R108" s="3">
        <f t="shared" si="18"/>
        <v>0</v>
      </c>
      <c r="S108" s="100"/>
    </row>
    <row r="109" spans="1:19" ht="30" customHeight="1">
      <c r="A109" s="205"/>
      <c r="B109" s="7" t="s">
        <v>93</v>
      </c>
      <c r="C109" s="2">
        <v>13981</v>
      </c>
      <c r="D109" s="2">
        <v>12683</v>
      </c>
      <c r="E109" s="3">
        <f t="shared" si="14"/>
        <v>-1298</v>
      </c>
      <c r="F109" s="140" t="s">
        <v>511</v>
      </c>
      <c r="G109" s="20"/>
      <c r="H109" s="56">
        <v>12683</v>
      </c>
      <c r="I109" s="1">
        <f t="shared" si="15"/>
        <v>0</v>
      </c>
      <c r="J109" s="66"/>
      <c r="K109" s="56">
        <v>12683</v>
      </c>
      <c r="L109" s="85">
        <f t="shared" si="16"/>
        <v>0</v>
      </c>
      <c r="M109" s="78"/>
      <c r="N109" s="56">
        <v>12683</v>
      </c>
      <c r="O109" s="3">
        <f t="shared" si="17"/>
        <v>0</v>
      </c>
      <c r="P109" s="100"/>
      <c r="Q109" s="56">
        <v>12683</v>
      </c>
      <c r="R109" s="3">
        <f t="shared" si="18"/>
        <v>0</v>
      </c>
      <c r="S109" s="100"/>
    </row>
    <row r="110" spans="1:19" ht="30" customHeight="1">
      <c r="A110" s="205"/>
      <c r="B110" s="7" t="s">
        <v>94</v>
      </c>
      <c r="C110" s="8">
        <v>147</v>
      </c>
      <c r="D110" s="8">
        <v>143</v>
      </c>
      <c r="E110" s="3">
        <f t="shared" si="14"/>
        <v>-4</v>
      </c>
      <c r="F110" s="143" t="s">
        <v>512</v>
      </c>
      <c r="G110" s="20"/>
      <c r="H110" s="56">
        <v>143</v>
      </c>
      <c r="I110" s="1">
        <f t="shared" si="15"/>
        <v>0</v>
      </c>
      <c r="J110" s="66"/>
      <c r="K110" s="56">
        <v>143</v>
      </c>
      <c r="L110" s="85">
        <f t="shared" si="16"/>
        <v>0</v>
      </c>
      <c r="M110" s="78"/>
      <c r="N110" s="56">
        <v>143</v>
      </c>
      <c r="O110" s="3">
        <f t="shared" si="17"/>
        <v>0</v>
      </c>
      <c r="P110" s="100"/>
      <c r="Q110" s="56">
        <v>143</v>
      </c>
      <c r="R110" s="3">
        <f t="shared" si="18"/>
        <v>0</v>
      </c>
      <c r="S110" s="100"/>
    </row>
    <row r="111" spans="1:19" ht="30" customHeight="1">
      <c r="A111" s="205"/>
      <c r="B111" s="7" t="s">
        <v>95</v>
      </c>
      <c r="C111" s="8">
        <v>450</v>
      </c>
      <c r="D111" s="8">
        <v>450</v>
      </c>
      <c r="E111" s="3">
        <f t="shared" si="14"/>
        <v>0</v>
      </c>
      <c r="F111" s="143" t="s">
        <v>513</v>
      </c>
      <c r="G111" s="20"/>
      <c r="H111" s="56">
        <v>450</v>
      </c>
      <c r="I111" s="1">
        <f t="shared" si="15"/>
        <v>0</v>
      </c>
      <c r="J111" s="66"/>
      <c r="K111" s="56">
        <v>450</v>
      </c>
      <c r="L111" s="85">
        <f t="shared" si="16"/>
        <v>0</v>
      </c>
      <c r="M111" s="78"/>
      <c r="N111" s="56">
        <v>450</v>
      </c>
      <c r="O111" s="3">
        <f t="shared" si="17"/>
        <v>0</v>
      </c>
      <c r="P111" s="100"/>
      <c r="Q111" s="56">
        <v>450</v>
      </c>
      <c r="R111" s="3">
        <f t="shared" si="18"/>
        <v>0</v>
      </c>
      <c r="S111" s="100"/>
    </row>
    <row r="112" spans="1:19" ht="30" customHeight="1">
      <c r="A112" s="205"/>
      <c r="B112" s="7" t="s">
        <v>98</v>
      </c>
      <c r="C112" s="106">
        <v>1464</v>
      </c>
      <c r="D112" s="2">
        <v>429</v>
      </c>
      <c r="E112" s="3">
        <f t="shared" si="14"/>
        <v>-1035</v>
      </c>
      <c r="F112" s="143" t="s">
        <v>535</v>
      </c>
      <c r="G112" s="20"/>
      <c r="H112" s="56">
        <v>429</v>
      </c>
      <c r="I112" s="1">
        <f t="shared" si="15"/>
        <v>0</v>
      </c>
      <c r="J112" s="66"/>
      <c r="K112" s="56">
        <v>429</v>
      </c>
      <c r="L112" s="85">
        <f t="shared" si="16"/>
        <v>0</v>
      </c>
      <c r="M112" s="78"/>
      <c r="N112" s="56">
        <v>429</v>
      </c>
      <c r="O112" s="3">
        <f t="shared" si="17"/>
        <v>0</v>
      </c>
      <c r="P112" s="100"/>
      <c r="Q112" s="56">
        <v>429</v>
      </c>
      <c r="R112" s="3">
        <f t="shared" si="18"/>
        <v>0</v>
      </c>
      <c r="S112" s="100"/>
    </row>
    <row r="113" spans="1:19" ht="30" customHeight="1">
      <c r="A113" s="205"/>
      <c r="B113" s="7" t="s">
        <v>99</v>
      </c>
      <c r="C113" s="8">
        <v>13</v>
      </c>
      <c r="D113" s="8">
        <v>20</v>
      </c>
      <c r="E113" s="3">
        <f t="shared" si="14"/>
        <v>7</v>
      </c>
      <c r="F113" s="143" t="s">
        <v>514</v>
      </c>
      <c r="G113" s="20"/>
      <c r="H113" s="56">
        <v>20</v>
      </c>
      <c r="I113" s="1">
        <f t="shared" si="15"/>
        <v>0</v>
      </c>
      <c r="J113" s="66"/>
      <c r="K113" s="56">
        <v>20</v>
      </c>
      <c r="L113" s="85">
        <f t="shared" si="16"/>
        <v>0</v>
      </c>
      <c r="M113" s="78"/>
      <c r="N113" s="56">
        <v>20</v>
      </c>
      <c r="O113" s="3">
        <f t="shared" si="17"/>
        <v>0</v>
      </c>
      <c r="P113" s="100"/>
      <c r="Q113" s="56">
        <v>20</v>
      </c>
      <c r="R113" s="3">
        <f t="shared" si="18"/>
        <v>0</v>
      </c>
      <c r="S113" s="100"/>
    </row>
    <row r="114" spans="1:19" ht="30" customHeight="1">
      <c r="A114" s="205"/>
      <c r="B114" s="7" t="s">
        <v>388</v>
      </c>
      <c r="C114" s="2">
        <v>7466</v>
      </c>
      <c r="D114" s="2">
        <v>7395</v>
      </c>
      <c r="E114" s="3">
        <f t="shared" si="14"/>
        <v>-71</v>
      </c>
      <c r="F114" s="143" t="s">
        <v>536</v>
      </c>
      <c r="G114" s="20"/>
      <c r="H114" s="56">
        <v>22711</v>
      </c>
      <c r="I114" s="1">
        <f t="shared" si="15"/>
        <v>15316</v>
      </c>
      <c r="J114" s="66" t="s">
        <v>426</v>
      </c>
      <c r="K114" s="56">
        <v>22711</v>
      </c>
      <c r="L114" s="85">
        <f t="shared" si="16"/>
        <v>0</v>
      </c>
      <c r="M114" s="78"/>
      <c r="N114" s="56">
        <v>22711</v>
      </c>
      <c r="O114" s="3">
        <f t="shared" si="17"/>
        <v>0</v>
      </c>
      <c r="P114" s="105"/>
      <c r="Q114" s="56">
        <v>22711</v>
      </c>
      <c r="R114" s="3">
        <f t="shared" si="18"/>
        <v>0</v>
      </c>
      <c r="S114" s="105"/>
    </row>
    <row r="115" spans="1:19" ht="30" customHeight="1">
      <c r="A115" s="205"/>
      <c r="B115" s="7" t="s">
        <v>387</v>
      </c>
      <c r="C115" s="2">
        <v>31782</v>
      </c>
      <c r="D115" s="2">
        <v>31512</v>
      </c>
      <c r="E115" s="3">
        <f t="shared" si="14"/>
        <v>-270</v>
      </c>
      <c r="F115" s="143" t="s">
        <v>515</v>
      </c>
      <c r="G115" s="20"/>
      <c r="H115" s="56">
        <v>31012</v>
      </c>
      <c r="I115" s="1">
        <f t="shared" si="15"/>
        <v>-500</v>
      </c>
      <c r="J115" s="66" t="s">
        <v>470</v>
      </c>
      <c r="K115" s="56">
        <v>31012</v>
      </c>
      <c r="L115" s="85">
        <f t="shared" si="16"/>
        <v>0</v>
      </c>
      <c r="M115" s="78"/>
      <c r="N115" s="56">
        <v>31012</v>
      </c>
      <c r="O115" s="3">
        <f t="shared" si="17"/>
        <v>0</v>
      </c>
      <c r="P115" s="100"/>
      <c r="Q115" s="56">
        <v>31012</v>
      </c>
      <c r="R115" s="3">
        <f t="shared" si="18"/>
        <v>0</v>
      </c>
      <c r="S115" s="100"/>
    </row>
    <row r="116" spans="1:19" ht="30" customHeight="1">
      <c r="A116" s="205"/>
      <c r="B116" s="7" t="s">
        <v>100</v>
      </c>
      <c r="C116" s="2">
        <v>104000</v>
      </c>
      <c r="D116" s="2">
        <v>104000</v>
      </c>
      <c r="E116" s="3">
        <f t="shared" si="14"/>
        <v>0</v>
      </c>
      <c r="F116" s="143" t="s">
        <v>516</v>
      </c>
      <c r="G116" s="20"/>
      <c r="H116" s="56">
        <v>83000</v>
      </c>
      <c r="I116" s="1">
        <f t="shared" si="15"/>
        <v>-21000</v>
      </c>
      <c r="J116" s="66" t="s">
        <v>427</v>
      </c>
      <c r="K116" s="56">
        <v>83000</v>
      </c>
      <c r="L116" s="85">
        <f t="shared" si="16"/>
        <v>0</v>
      </c>
      <c r="M116" s="78"/>
      <c r="N116" s="56">
        <v>83000</v>
      </c>
      <c r="O116" s="3">
        <f t="shared" si="17"/>
        <v>0</v>
      </c>
      <c r="P116" s="100"/>
      <c r="Q116" s="56">
        <v>83000</v>
      </c>
      <c r="R116" s="3">
        <f t="shared" si="18"/>
        <v>0</v>
      </c>
      <c r="S116" s="100"/>
    </row>
    <row r="117" spans="1:19" ht="30" customHeight="1">
      <c r="A117" s="205"/>
      <c r="B117" s="7" t="s">
        <v>101</v>
      </c>
      <c r="C117" s="2">
        <v>13298</v>
      </c>
      <c r="D117" s="2">
        <v>12898</v>
      </c>
      <c r="E117" s="3">
        <f t="shared" si="14"/>
        <v>-400</v>
      </c>
      <c r="F117" s="143" t="s">
        <v>517</v>
      </c>
      <c r="G117" s="20"/>
      <c r="H117" s="56">
        <v>12898</v>
      </c>
      <c r="I117" s="1">
        <f t="shared" si="15"/>
        <v>0</v>
      </c>
      <c r="J117" s="66"/>
      <c r="K117" s="56">
        <v>12898</v>
      </c>
      <c r="L117" s="85">
        <f t="shared" si="16"/>
        <v>0</v>
      </c>
      <c r="M117" s="78"/>
      <c r="N117" s="56">
        <v>12898</v>
      </c>
      <c r="O117" s="3">
        <f t="shared" si="17"/>
        <v>0</v>
      </c>
      <c r="P117" s="100"/>
      <c r="Q117" s="56">
        <v>12898</v>
      </c>
      <c r="R117" s="3">
        <f t="shared" si="18"/>
        <v>0</v>
      </c>
      <c r="S117" s="100"/>
    </row>
    <row r="118" spans="1:19" ht="30" customHeight="1">
      <c r="A118" s="205"/>
      <c r="B118" s="7" t="s">
        <v>102</v>
      </c>
      <c r="C118" s="2">
        <v>4955</v>
      </c>
      <c r="D118" s="2">
        <v>2505</v>
      </c>
      <c r="E118" s="3">
        <f t="shared" si="14"/>
        <v>-2450</v>
      </c>
      <c r="F118" s="143" t="s">
        <v>537</v>
      </c>
      <c r="G118" s="20"/>
      <c r="H118" s="56">
        <v>2575</v>
      </c>
      <c r="I118" s="1">
        <f t="shared" si="15"/>
        <v>70</v>
      </c>
      <c r="J118" s="66"/>
      <c r="K118" s="56">
        <v>2575</v>
      </c>
      <c r="L118" s="85">
        <f t="shared" si="16"/>
        <v>0</v>
      </c>
      <c r="M118" s="78"/>
      <c r="N118" s="56">
        <v>2575</v>
      </c>
      <c r="O118" s="3">
        <f t="shared" si="17"/>
        <v>0</v>
      </c>
      <c r="P118" s="100"/>
      <c r="Q118" s="56">
        <v>3075</v>
      </c>
      <c r="R118" s="3">
        <f t="shared" si="18"/>
        <v>500</v>
      </c>
      <c r="S118" s="100" t="s">
        <v>562</v>
      </c>
    </row>
    <row r="119" spans="1:19" ht="30" customHeight="1">
      <c r="A119" s="205"/>
      <c r="B119" s="7" t="s">
        <v>103</v>
      </c>
      <c r="C119" s="8">
        <v>70</v>
      </c>
      <c r="D119" s="8">
        <v>70</v>
      </c>
      <c r="E119" s="3">
        <f t="shared" si="14"/>
        <v>0</v>
      </c>
      <c r="F119" s="143" t="s">
        <v>518</v>
      </c>
      <c r="G119" s="20"/>
      <c r="H119" s="56">
        <v>0</v>
      </c>
      <c r="I119" s="1">
        <f t="shared" si="15"/>
        <v>-70</v>
      </c>
      <c r="J119" s="66"/>
      <c r="K119" s="56">
        <v>0</v>
      </c>
      <c r="L119" s="85">
        <f t="shared" si="16"/>
        <v>0</v>
      </c>
      <c r="M119" s="78"/>
      <c r="N119" s="56">
        <v>0</v>
      </c>
      <c r="O119" s="3">
        <f t="shared" si="17"/>
        <v>0</v>
      </c>
      <c r="P119" s="100"/>
      <c r="Q119" s="56">
        <v>0</v>
      </c>
      <c r="R119" s="3">
        <f t="shared" si="18"/>
        <v>0</v>
      </c>
      <c r="S119" s="100"/>
    </row>
    <row r="120" spans="1:19" ht="30" customHeight="1">
      <c r="A120" s="205"/>
      <c r="B120" s="7" t="s">
        <v>104</v>
      </c>
      <c r="C120" s="106">
        <v>7006</v>
      </c>
      <c r="D120" s="106">
        <v>3182</v>
      </c>
      <c r="E120" s="3">
        <f t="shared" si="14"/>
        <v>-3824</v>
      </c>
      <c r="F120" s="143" t="s">
        <v>538</v>
      </c>
      <c r="G120" s="20"/>
      <c r="H120" s="56">
        <v>3174</v>
      </c>
      <c r="I120" s="1">
        <f t="shared" si="15"/>
        <v>-8</v>
      </c>
      <c r="J120" s="66"/>
      <c r="K120" s="56">
        <v>3174</v>
      </c>
      <c r="L120" s="85">
        <f t="shared" si="16"/>
        <v>0</v>
      </c>
      <c r="M120" s="78"/>
      <c r="N120" s="56">
        <v>3174</v>
      </c>
      <c r="O120" s="3">
        <f t="shared" si="17"/>
        <v>0</v>
      </c>
      <c r="P120" s="100"/>
      <c r="Q120" s="56">
        <v>3174</v>
      </c>
      <c r="R120" s="3">
        <f t="shared" si="18"/>
        <v>0</v>
      </c>
      <c r="S120" s="100"/>
    </row>
    <row r="121" spans="1:19" ht="30" customHeight="1">
      <c r="A121" s="205"/>
      <c r="B121" s="32" t="s">
        <v>106</v>
      </c>
      <c r="C121" s="33">
        <f>SUM(C105:C120)</f>
        <v>213356</v>
      </c>
      <c r="D121" s="33">
        <f>SUM(D105:D120)</f>
        <v>203728</v>
      </c>
      <c r="E121" s="34">
        <f t="shared" si="14"/>
        <v>-9628</v>
      </c>
      <c r="F121" s="141"/>
      <c r="G121" s="35"/>
      <c r="H121" s="48">
        <f>SUM(H105:H120)</f>
        <v>197887</v>
      </c>
      <c r="I121" s="36">
        <f t="shared" si="15"/>
        <v>-5841</v>
      </c>
      <c r="J121" s="67"/>
      <c r="K121" s="73">
        <f>SUM(K105:K120)</f>
        <v>197595</v>
      </c>
      <c r="L121" s="86">
        <f t="shared" si="16"/>
        <v>-292</v>
      </c>
      <c r="M121" s="79"/>
      <c r="N121" s="48">
        <f>SUM(N105:N120)</f>
        <v>197453</v>
      </c>
      <c r="O121" s="34">
        <f t="shared" si="17"/>
        <v>-142</v>
      </c>
      <c r="P121" s="101"/>
      <c r="Q121" s="48">
        <f>SUM(Q105:Q120)</f>
        <v>199111</v>
      </c>
      <c r="R121" s="34">
        <f t="shared" si="18"/>
        <v>1658</v>
      </c>
      <c r="S121" s="101"/>
    </row>
    <row r="122" spans="1:19" ht="30" customHeight="1">
      <c r="A122" s="205"/>
      <c r="B122" s="7" t="s">
        <v>96</v>
      </c>
      <c r="C122" s="2">
        <v>60728</v>
      </c>
      <c r="D122" s="2">
        <v>50364</v>
      </c>
      <c r="E122" s="3">
        <f t="shared" si="14"/>
        <v>-10364</v>
      </c>
      <c r="F122" s="140" t="s">
        <v>299</v>
      </c>
      <c r="G122" s="20"/>
      <c r="H122" s="56">
        <v>50364</v>
      </c>
      <c r="I122" s="1">
        <f t="shared" si="15"/>
        <v>0</v>
      </c>
      <c r="J122" s="66"/>
      <c r="K122" s="56">
        <v>50364</v>
      </c>
      <c r="L122" s="85">
        <f t="shared" si="16"/>
        <v>0</v>
      </c>
      <c r="M122" s="78"/>
      <c r="N122" s="56">
        <v>50364</v>
      </c>
      <c r="O122" s="3">
        <f t="shared" si="17"/>
        <v>0</v>
      </c>
      <c r="P122" s="100"/>
      <c r="Q122" s="56">
        <v>50364</v>
      </c>
      <c r="R122" s="3">
        <f t="shared" si="18"/>
        <v>0</v>
      </c>
      <c r="S122" s="100"/>
    </row>
    <row r="123" spans="1:19" ht="30" customHeight="1">
      <c r="A123" s="205"/>
      <c r="B123" s="7" t="s">
        <v>97</v>
      </c>
      <c r="C123" s="2">
        <v>552</v>
      </c>
      <c r="D123" s="2">
        <v>1802</v>
      </c>
      <c r="E123" s="3">
        <f t="shared" si="14"/>
        <v>1250</v>
      </c>
      <c r="F123" s="140" t="s">
        <v>298</v>
      </c>
      <c r="G123" s="20"/>
      <c r="H123" s="56">
        <v>1800</v>
      </c>
      <c r="I123" s="1">
        <f t="shared" si="15"/>
        <v>-2</v>
      </c>
      <c r="J123" s="66"/>
      <c r="K123" s="56">
        <v>1800</v>
      </c>
      <c r="L123" s="85">
        <f t="shared" si="16"/>
        <v>0</v>
      </c>
      <c r="M123" s="78"/>
      <c r="N123" s="56">
        <v>1800</v>
      </c>
      <c r="O123" s="3">
        <f t="shared" si="17"/>
        <v>0</v>
      </c>
      <c r="P123" s="100"/>
      <c r="Q123" s="56">
        <v>1800</v>
      </c>
      <c r="R123" s="3">
        <f t="shared" si="18"/>
        <v>0</v>
      </c>
      <c r="S123" s="100"/>
    </row>
    <row r="124" spans="1:19" ht="30" customHeight="1">
      <c r="A124" s="205"/>
      <c r="B124" s="7" t="s">
        <v>107</v>
      </c>
      <c r="C124" s="2">
        <v>2949</v>
      </c>
      <c r="D124" s="2">
        <v>2775</v>
      </c>
      <c r="E124" s="3">
        <f t="shared" si="14"/>
        <v>-174</v>
      </c>
      <c r="F124" s="151" t="s">
        <v>272</v>
      </c>
      <c r="G124" s="20"/>
      <c r="H124" s="56">
        <v>2640</v>
      </c>
      <c r="I124" s="1">
        <f t="shared" si="15"/>
        <v>-135</v>
      </c>
      <c r="J124" s="66" t="s">
        <v>428</v>
      </c>
      <c r="K124" s="56">
        <v>2640</v>
      </c>
      <c r="L124" s="85">
        <f t="shared" si="16"/>
        <v>0</v>
      </c>
      <c r="M124" s="78"/>
      <c r="N124" s="56">
        <v>2640</v>
      </c>
      <c r="O124" s="3">
        <f t="shared" si="17"/>
        <v>0</v>
      </c>
      <c r="P124" s="100"/>
      <c r="Q124" s="56">
        <v>2640</v>
      </c>
      <c r="R124" s="3">
        <f t="shared" si="18"/>
        <v>0</v>
      </c>
      <c r="S124" s="100"/>
    </row>
    <row r="125" spans="1:19" ht="30" customHeight="1">
      <c r="A125" s="205"/>
      <c r="B125" s="7" t="s">
        <v>108</v>
      </c>
      <c r="C125" s="2">
        <v>8835</v>
      </c>
      <c r="D125" s="2">
        <v>9202</v>
      </c>
      <c r="E125" s="3">
        <f t="shared" si="14"/>
        <v>367</v>
      </c>
      <c r="F125" s="148" t="s">
        <v>273</v>
      </c>
      <c r="G125" s="20"/>
      <c r="H125" s="56">
        <v>8835</v>
      </c>
      <c r="I125" s="1">
        <f t="shared" si="15"/>
        <v>-367</v>
      </c>
      <c r="J125" s="66" t="s">
        <v>429</v>
      </c>
      <c r="K125" s="56">
        <v>8835</v>
      </c>
      <c r="L125" s="85">
        <f t="shared" si="16"/>
        <v>0</v>
      </c>
      <c r="M125" s="78"/>
      <c r="N125" s="56">
        <v>8835</v>
      </c>
      <c r="O125" s="3">
        <f t="shared" si="17"/>
        <v>0</v>
      </c>
      <c r="P125" s="100"/>
      <c r="Q125" s="56">
        <v>8835</v>
      </c>
      <c r="R125" s="3">
        <f t="shared" si="18"/>
        <v>0</v>
      </c>
      <c r="S125" s="100"/>
    </row>
    <row r="126" spans="1:19" ht="30" customHeight="1">
      <c r="A126" s="205"/>
      <c r="B126" s="7" t="s">
        <v>109</v>
      </c>
      <c r="C126" s="2">
        <v>3969</v>
      </c>
      <c r="D126" s="2">
        <v>9020</v>
      </c>
      <c r="E126" s="3">
        <f t="shared" si="14"/>
        <v>5051</v>
      </c>
      <c r="F126" s="151" t="s">
        <v>274</v>
      </c>
      <c r="G126" s="20"/>
      <c r="H126" s="56">
        <v>4960</v>
      </c>
      <c r="I126" s="1">
        <f t="shared" si="15"/>
        <v>-4060</v>
      </c>
      <c r="J126" s="66" t="s">
        <v>430</v>
      </c>
      <c r="K126" s="56">
        <v>4960</v>
      </c>
      <c r="L126" s="85">
        <f t="shared" si="16"/>
        <v>0</v>
      </c>
      <c r="M126" s="78"/>
      <c r="N126" s="56">
        <v>4960</v>
      </c>
      <c r="O126" s="3">
        <f t="shared" si="17"/>
        <v>0</v>
      </c>
      <c r="P126" s="100"/>
      <c r="Q126" s="56">
        <v>4960</v>
      </c>
      <c r="R126" s="3">
        <f t="shared" si="18"/>
        <v>0</v>
      </c>
      <c r="S126" s="100"/>
    </row>
    <row r="127" spans="1:19" ht="30" customHeight="1">
      <c r="A127" s="205"/>
      <c r="B127" s="7" t="s">
        <v>110</v>
      </c>
      <c r="C127" s="2">
        <v>265059</v>
      </c>
      <c r="D127" s="2">
        <v>256626</v>
      </c>
      <c r="E127" s="3">
        <f t="shared" si="14"/>
        <v>-8433</v>
      </c>
      <c r="F127" s="145" t="s">
        <v>275</v>
      </c>
      <c r="G127" s="20"/>
      <c r="H127" s="56">
        <v>248422</v>
      </c>
      <c r="I127" s="1">
        <f t="shared" si="15"/>
        <v>-8204</v>
      </c>
      <c r="J127" s="66" t="s">
        <v>431</v>
      </c>
      <c r="K127" s="56">
        <v>248422</v>
      </c>
      <c r="L127" s="85">
        <f t="shared" si="16"/>
        <v>0</v>
      </c>
      <c r="M127" s="78"/>
      <c r="N127" s="56">
        <v>248422</v>
      </c>
      <c r="O127" s="3">
        <f t="shared" si="17"/>
        <v>0</v>
      </c>
      <c r="P127" s="100"/>
      <c r="Q127" s="56">
        <v>248422</v>
      </c>
      <c r="R127" s="3">
        <f t="shared" si="18"/>
        <v>0</v>
      </c>
      <c r="S127" s="100"/>
    </row>
    <row r="128" spans="1:19" ht="30" customHeight="1">
      <c r="A128" s="205"/>
      <c r="B128" s="7" t="s">
        <v>111</v>
      </c>
      <c r="C128" s="2">
        <v>20498</v>
      </c>
      <c r="D128" s="2">
        <v>25955</v>
      </c>
      <c r="E128" s="3">
        <f t="shared" si="14"/>
        <v>5457</v>
      </c>
      <c r="F128" s="145" t="s">
        <v>276</v>
      </c>
      <c r="G128" s="20"/>
      <c r="H128" s="56">
        <v>22955</v>
      </c>
      <c r="I128" s="1">
        <f t="shared" si="15"/>
        <v>-3000</v>
      </c>
      <c r="J128" s="66" t="s">
        <v>432</v>
      </c>
      <c r="K128" s="56">
        <v>22955</v>
      </c>
      <c r="L128" s="85">
        <f t="shared" si="16"/>
        <v>0</v>
      </c>
      <c r="M128" s="78"/>
      <c r="N128" s="56">
        <v>22955</v>
      </c>
      <c r="O128" s="3">
        <f t="shared" si="17"/>
        <v>0</v>
      </c>
      <c r="P128" s="100"/>
      <c r="Q128" s="56">
        <v>22955</v>
      </c>
      <c r="R128" s="3">
        <f t="shared" si="18"/>
        <v>0</v>
      </c>
      <c r="S128" s="100"/>
    </row>
    <row r="129" spans="1:19" ht="30" customHeight="1">
      <c r="A129" s="205"/>
      <c r="B129" s="7" t="s">
        <v>112</v>
      </c>
      <c r="C129" s="2">
        <v>132364</v>
      </c>
      <c r="D129" s="2">
        <v>147584</v>
      </c>
      <c r="E129" s="3">
        <f t="shared" si="14"/>
        <v>15220</v>
      </c>
      <c r="F129" s="145" t="s">
        <v>277</v>
      </c>
      <c r="G129" s="20"/>
      <c r="H129" s="56">
        <v>143157</v>
      </c>
      <c r="I129" s="1">
        <f t="shared" si="15"/>
        <v>-4427</v>
      </c>
      <c r="J129" s="66" t="s">
        <v>433</v>
      </c>
      <c r="K129" s="56">
        <v>143157</v>
      </c>
      <c r="L129" s="85">
        <f t="shared" si="16"/>
        <v>0</v>
      </c>
      <c r="M129" s="78"/>
      <c r="N129" s="56">
        <v>143157</v>
      </c>
      <c r="O129" s="3">
        <f t="shared" si="17"/>
        <v>0</v>
      </c>
      <c r="P129" s="100"/>
      <c r="Q129" s="56">
        <v>143157</v>
      </c>
      <c r="R129" s="3">
        <f t="shared" si="18"/>
        <v>0</v>
      </c>
      <c r="S129" s="100"/>
    </row>
    <row r="130" spans="1:19" ht="30" customHeight="1">
      <c r="A130" s="205"/>
      <c r="B130" s="7" t="s">
        <v>113</v>
      </c>
      <c r="C130" s="8">
        <v>100</v>
      </c>
      <c r="D130" s="8">
        <v>100</v>
      </c>
      <c r="E130" s="3">
        <f t="shared" si="14"/>
        <v>0</v>
      </c>
      <c r="F130" s="145" t="s">
        <v>278</v>
      </c>
      <c r="G130" s="20"/>
      <c r="H130" s="56">
        <v>100</v>
      </c>
      <c r="I130" s="1">
        <f t="shared" si="15"/>
        <v>0</v>
      </c>
      <c r="J130" s="66"/>
      <c r="K130" s="56">
        <v>100</v>
      </c>
      <c r="L130" s="85">
        <f t="shared" si="16"/>
        <v>0</v>
      </c>
      <c r="M130" s="78"/>
      <c r="N130" s="56">
        <v>100</v>
      </c>
      <c r="O130" s="3">
        <f t="shared" si="17"/>
        <v>0</v>
      </c>
      <c r="P130" s="100"/>
      <c r="Q130" s="56">
        <v>100</v>
      </c>
      <c r="R130" s="3">
        <f t="shared" si="18"/>
        <v>0</v>
      </c>
      <c r="S130" s="100"/>
    </row>
    <row r="131" spans="1:19" ht="30" customHeight="1">
      <c r="A131" s="205"/>
      <c r="B131" s="7" t="s">
        <v>114</v>
      </c>
      <c r="C131" s="2">
        <v>18182</v>
      </c>
      <c r="D131" s="2">
        <v>20000</v>
      </c>
      <c r="E131" s="3">
        <f t="shared" si="14"/>
        <v>1818</v>
      </c>
      <c r="F131" s="145" t="s">
        <v>279</v>
      </c>
      <c r="G131" s="20"/>
      <c r="H131" s="56">
        <v>19000</v>
      </c>
      <c r="I131" s="1">
        <f t="shared" si="15"/>
        <v>-1000</v>
      </c>
      <c r="J131" s="66" t="s">
        <v>433</v>
      </c>
      <c r="K131" s="56">
        <v>19000</v>
      </c>
      <c r="L131" s="85">
        <f t="shared" si="16"/>
        <v>0</v>
      </c>
      <c r="M131" s="78"/>
      <c r="N131" s="56">
        <v>19000</v>
      </c>
      <c r="O131" s="3">
        <f t="shared" si="17"/>
        <v>0</v>
      </c>
      <c r="P131" s="100"/>
      <c r="Q131" s="56">
        <v>19000</v>
      </c>
      <c r="R131" s="3">
        <f t="shared" si="18"/>
        <v>0</v>
      </c>
      <c r="S131" s="100"/>
    </row>
    <row r="132" spans="1:19" ht="30" customHeight="1">
      <c r="A132" s="205"/>
      <c r="B132" s="7" t="s">
        <v>115</v>
      </c>
      <c r="C132" s="2">
        <v>3000</v>
      </c>
      <c r="D132" s="2">
        <v>3000</v>
      </c>
      <c r="E132" s="3">
        <f t="shared" si="14"/>
        <v>0</v>
      </c>
      <c r="F132" s="145" t="s">
        <v>286</v>
      </c>
      <c r="G132" s="20"/>
      <c r="H132" s="56">
        <v>3000</v>
      </c>
      <c r="I132" s="1">
        <f t="shared" si="15"/>
        <v>0</v>
      </c>
      <c r="J132" s="66"/>
      <c r="K132" s="56">
        <v>3000</v>
      </c>
      <c r="L132" s="85">
        <f t="shared" si="16"/>
        <v>0</v>
      </c>
      <c r="M132" s="78"/>
      <c r="N132" s="56">
        <v>3000</v>
      </c>
      <c r="O132" s="3">
        <f t="shared" si="17"/>
        <v>0</v>
      </c>
      <c r="P132" s="100"/>
      <c r="Q132" s="56">
        <v>3000</v>
      </c>
      <c r="R132" s="3">
        <f t="shared" si="18"/>
        <v>0</v>
      </c>
      <c r="S132" s="100"/>
    </row>
    <row r="133" spans="1:19" ht="30" customHeight="1">
      <c r="A133" s="205"/>
      <c r="B133" s="7" t="s">
        <v>116</v>
      </c>
      <c r="C133" s="2">
        <v>25300</v>
      </c>
      <c r="D133" s="2">
        <v>36476</v>
      </c>
      <c r="E133" s="3">
        <f t="shared" si="14"/>
        <v>11176</v>
      </c>
      <c r="F133" s="145" t="s">
        <v>280</v>
      </c>
      <c r="G133" s="20"/>
      <c r="H133" s="56">
        <v>36476</v>
      </c>
      <c r="I133" s="1">
        <f t="shared" si="15"/>
        <v>0</v>
      </c>
      <c r="J133" s="66"/>
      <c r="K133" s="56">
        <v>36476</v>
      </c>
      <c r="L133" s="85">
        <f t="shared" si="16"/>
        <v>0</v>
      </c>
      <c r="M133" s="78"/>
      <c r="N133" s="56">
        <v>36476</v>
      </c>
      <c r="O133" s="3">
        <f t="shared" si="17"/>
        <v>0</v>
      </c>
      <c r="P133" s="100"/>
      <c r="Q133" s="56">
        <v>36476</v>
      </c>
      <c r="R133" s="3">
        <f t="shared" si="18"/>
        <v>0</v>
      </c>
      <c r="S133" s="100"/>
    </row>
    <row r="134" spans="1:19" ht="30" customHeight="1">
      <c r="A134" s="205"/>
      <c r="B134" s="7" t="s">
        <v>117</v>
      </c>
      <c r="C134" s="8">
        <v>505</v>
      </c>
      <c r="D134" s="106">
        <v>1033</v>
      </c>
      <c r="E134" s="3">
        <f t="shared" ref="E134:E201" si="19">D134-C134</f>
        <v>528</v>
      </c>
      <c r="F134" s="145" t="s">
        <v>281</v>
      </c>
      <c r="G134" s="20"/>
      <c r="H134" s="56">
        <v>1033</v>
      </c>
      <c r="I134" s="1">
        <f t="shared" ref="I134:I200" si="20">H134-D134</f>
        <v>0</v>
      </c>
      <c r="J134" s="66"/>
      <c r="K134" s="56">
        <v>1033</v>
      </c>
      <c r="L134" s="85">
        <f t="shared" si="16"/>
        <v>0</v>
      </c>
      <c r="M134" s="78"/>
      <c r="N134" s="56">
        <v>1033</v>
      </c>
      <c r="O134" s="3">
        <f t="shared" si="17"/>
        <v>0</v>
      </c>
      <c r="P134" s="100"/>
      <c r="Q134" s="56">
        <v>1033</v>
      </c>
      <c r="R134" s="3">
        <f t="shared" si="18"/>
        <v>0</v>
      </c>
      <c r="S134" s="100"/>
    </row>
    <row r="135" spans="1:19" ht="30" customHeight="1">
      <c r="A135" s="205"/>
      <c r="B135" s="7" t="s">
        <v>118</v>
      </c>
      <c r="C135" s="2">
        <v>18163</v>
      </c>
      <c r="D135" s="2">
        <v>19978</v>
      </c>
      <c r="E135" s="3">
        <f t="shared" si="19"/>
        <v>1815</v>
      </c>
      <c r="F135" s="145" t="s">
        <v>282</v>
      </c>
      <c r="G135" s="20"/>
      <c r="H135" s="56">
        <v>18163</v>
      </c>
      <c r="I135" s="1">
        <f t="shared" si="20"/>
        <v>-1815</v>
      </c>
      <c r="J135" s="66" t="s">
        <v>434</v>
      </c>
      <c r="K135" s="56">
        <v>18163</v>
      </c>
      <c r="L135" s="85">
        <f t="shared" ref="L135:L201" si="21">K135-H135</f>
        <v>0</v>
      </c>
      <c r="M135" s="78"/>
      <c r="N135" s="56">
        <v>18163</v>
      </c>
      <c r="O135" s="3">
        <f t="shared" si="17"/>
        <v>0</v>
      </c>
      <c r="P135" s="100"/>
      <c r="Q135" s="56">
        <v>18163</v>
      </c>
      <c r="R135" s="3">
        <f t="shared" si="18"/>
        <v>0</v>
      </c>
      <c r="S135" s="100"/>
    </row>
    <row r="136" spans="1:19" ht="30" customHeight="1">
      <c r="A136" s="205"/>
      <c r="B136" s="7" t="s">
        <v>119</v>
      </c>
      <c r="C136" s="8">
        <v>660</v>
      </c>
      <c r="D136" s="8">
        <v>660</v>
      </c>
      <c r="E136" s="3">
        <f t="shared" si="19"/>
        <v>0</v>
      </c>
      <c r="F136" s="145" t="s">
        <v>283</v>
      </c>
      <c r="G136" s="20"/>
      <c r="H136" s="56">
        <v>660</v>
      </c>
      <c r="I136" s="1">
        <f t="shared" si="20"/>
        <v>0</v>
      </c>
      <c r="J136" s="66"/>
      <c r="K136" s="56">
        <v>660</v>
      </c>
      <c r="L136" s="85">
        <f t="shared" si="21"/>
        <v>0</v>
      </c>
      <c r="M136" s="78"/>
      <c r="N136" s="56">
        <v>660</v>
      </c>
      <c r="O136" s="3">
        <f t="shared" si="17"/>
        <v>0</v>
      </c>
      <c r="P136" s="100"/>
      <c r="Q136" s="56">
        <v>660</v>
      </c>
      <c r="R136" s="3">
        <f t="shared" si="18"/>
        <v>0</v>
      </c>
      <c r="S136" s="100"/>
    </row>
    <row r="137" spans="1:19" ht="30" customHeight="1">
      <c r="A137" s="205"/>
      <c r="B137" s="7" t="s">
        <v>105</v>
      </c>
      <c r="C137" s="8">
        <v>50</v>
      </c>
      <c r="D137" s="8">
        <v>50</v>
      </c>
      <c r="E137" s="3">
        <f t="shared" si="19"/>
        <v>0</v>
      </c>
      <c r="F137" s="140" t="s">
        <v>284</v>
      </c>
      <c r="G137" s="20"/>
      <c r="H137" s="56">
        <v>50</v>
      </c>
      <c r="I137" s="1">
        <f t="shared" si="20"/>
        <v>0</v>
      </c>
      <c r="J137" s="66"/>
      <c r="K137" s="56">
        <v>50</v>
      </c>
      <c r="L137" s="85">
        <f t="shared" si="21"/>
        <v>0</v>
      </c>
      <c r="M137" s="78"/>
      <c r="N137" s="56">
        <v>50</v>
      </c>
      <c r="O137" s="3">
        <f t="shared" si="17"/>
        <v>0</v>
      </c>
      <c r="P137" s="100"/>
      <c r="Q137" s="56">
        <v>50</v>
      </c>
      <c r="R137" s="3">
        <f t="shared" si="18"/>
        <v>0</v>
      </c>
      <c r="S137" s="100"/>
    </row>
    <row r="138" spans="1:19" ht="30" customHeight="1">
      <c r="A138" s="205"/>
      <c r="B138" s="7" t="s">
        <v>120</v>
      </c>
      <c r="C138" s="8">
        <v>50</v>
      </c>
      <c r="D138" s="8">
        <v>50</v>
      </c>
      <c r="E138" s="3">
        <f t="shared" si="19"/>
        <v>0</v>
      </c>
      <c r="F138" s="145" t="s">
        <v>285</v>
      </c>
      <c r="G138" s="20"/>
      <c r="H138" s="62">
        <v>50</v>
      </c>
      <c r="I138" s="1">
        <f t="shared" si="20"/>
        <v>0</v>
      </c>
      <c r="J138" s="66"/>
      <c r="K138" s="62">
        <v>50</v>
      </c>
      <c r="L138" s="85">
        <f t="shared" si="21"/>
        <v>0</v>
      </c>
      <c r="M138" s="78"/>
      <c r="N138" s="56">
        <v>50</v>
      </c>
      <c r="O138" s="3">
        <f t="shared" si="17"/>
        <v>0</v>
      </c>
      <c r="P138" s="100"/>
      <c r="Q138" s="56">
        <v>50</v>
      </c>
      <c r="R138" s="3">
        <f t="shared" si="18"/>
        <v>0</v>
      </c>
      <c r="S138" s="100"/>
    </row>
    <row r="139" spans="1:19" ht="30" customHeight="1">
      <c r="A139" s="205"/>
      <c r="B139" s="32" t="s">
        <v>121</v>
      </c>
      <c r="C139" s="33">
        <f>SUM(C122:C138)</f>
        <v>560964</v>
      </c>
      <c r="D139" s="33">
        <f>SUM(D122:D138)</f>
        <v>584675</v>
      </c>
      <c r="E139" s="34">
        <f t="shared" si="19"/>
        <v>23711</v>
      </c>
      <c r="F139" s="141"/>
      <c r="G139" s="35"/>
      <c r="H139" s="48">
        <f>SUM(H122:H138)</f>
        <v>561665</v>
      </c>
      <c r="I139" s="36">
        <f t="shared" si="20"/>
        <v>-23010</v>
      </c>
      <c r="J139" s="67"/>
      <c r="K139" s="73">
        <f>SUM(K122:K138)</f>
        <v>561665</v>
      </c>
      <c r="L139" s="86">
        <f t="shared" si="21"/>
        <v>0</v>
      </c>
      <c r="M139" s="79"/>
      <c r="N139" s="48">
        <f>SUM(N122:N138)</f>
        <v>561665</v>
      </c>
      <c r="O139" s="34">
        <f t="shared" ref="O139:O200" si="22">N139-K139</f>
        <v>0</v>
      </c>
      <c r="P139" s="101"/>
      <c r="Q139" s="48">
        <f>SUM(Q122:Q138)</f>
        <v>561665</v>
      </c>
      <c r="R139" s="34">
        <f t="shared" ref="R139:R200" si="23">Q139-N139</f>
        <v>0</v>
      </c>
      <c r="S139" s="101"/>
    </row>
    <row r="140" spans="1:19" ht="30" customHeight="1">
      <c r="A140" s="205"/>
      <c r="B140" s="7" t="s">
        <v>249</v>
      </c>
      <c r="C140" s="109">
        <v>1516</v>
      </c>
      <c r="D140" s="109">
        <v>108589</v>
      </c>
      <c r="E140" s="110">
        <f t="shared" si="19"/>
        <v>107073</v>
      </c>
      <c r="F140" s="140" t="s">
        <v>519</v>
      </c>
      <c r="G140" s="111"/>
      <c r="H140" s="112">
        <v>108589</v>
      </c>
      <c r="I140" s="113">
        <f t="shared" si="20"/>
        <v>0</v>
      </c>
      <c r="J140" s="114"/>
      <c r="K140" s="115">
        <v>108589</v>
      </c>
      <c r="L140" s="85">
        <f t="shared" si="21"/>
        <v>0</v>
      </c>
      <c r="M140" s="116"/>
      <c r="N140" s="112">
        <v>108589</v>
      </c>
      <c r="O140" s="110">
        <f t="shared" si="22"/>
        <v>0</v>
      </c>
      <c r="P140" s="117"/>
      <c r="Q140" s="112">
        <v>108589</v>
      </c>
      <c r="R140" s="110">
        <f t="shared" si="23"/>
        <v>0</v>
      </c>
      <c r="S140" s="117"/>
    </row>
    <row r="141" spans="1:19" ht="30" customHeight="1">
      <c r="A141" s="205"/>
      <c r="B141" s="32" t="s">
        <v>250</v>
      </c>
      <c r="C141" s="33">
        <f>SUM(C140)</f>
        <v>1516</v>
      </c>
      <c r="D141" s="33">
        <f>SUM(D140)</f>
        <v>108589</v>
      </c>
      <c r="E141" s="34">
        <f t="shared" si="19"/>
        <v>107073</v>
      </c>
      <c r="F141" s="147"/>
      <c r="G141" s="35"/>
      <c r="H141" s="48">
        <f t="shared" ref="H141:I141" si="24">SUM(H140)</f>
        <v>108589</v>
      </c>
      <c r="I141" s="36">
        <f t="shared" si="24"/>
        <v>0</v>
      </c>
      <c r="J141" s="67"/>
      <c r="K141" s="73">
        <f t="shared" ref="K141:L141" si="25">SUM(K140)</f>
        <v>108589</v>
      </c>
      <c r="L141" s="86">
        <f t="shared" si="25"/>
        <v>0</v>
      </c>
      <c r="M141" s="79"/>
      <c r="N141" s="48">
        <f t="shared" ref="N141" si="26">SUM(N140)</f>
        <v>108589</v>
      </c>
      <c r="O141" s="34">
        <f t="shared" si="22"/>
        <v>0</v>
      </c>
      <c r="P141" s="101"/>
      <c r="Q141" s="48">
        <f t="shared" ref="Q141" si="27">SUM(Q140)</f>
        <v>108589</v>
      </c>
      <c r="R141" s="34">
        <f t="shared" si="23"/>
        <v>0</v>
      </c>
      <c r="S141" s="101"/>
    </row>
    <row r="142" spans="1:19" ht="30" customHeight="1">
      <c r="A142" s="205"/>
      <c r="B142" s="7" t="s">
        <v>122</v>
      </c>
      <c r="C142" s="2">
        <v>3748</v>
      </c>
      <c r="D142" s="2">
        <v>3021</v>
      </c>
      <c r="E142" s="3">
        <f t="shared" si="19"/>
        <v>-727</v>
      </c>
      <c r="F142" s="145" t="s">
        <v>287</v>
      </c>
      <c r="G142" s="20"/>
      <c r="H142" s="56">
        <v>3013</v>
      </c>
      <c r="I142" s="1">
        <f t="shared" si="20"/>
        <v>-8</v>
      </c>
      <c r="J142" s="66"/>
      <c r="K142" s="56">
        <v>3013</v>
      </c>
      <c r="L142" s="85">
        <f t="shared" si="21"/>
        <v>0</v>
      </c>
      <c r="M142" s="78"/>
      <c r="N142" s="56">
        <v>3013</v>
      </c>
      <c r="O142" s="3">
        <f t="shared" si="22"/>
        <v>0</v>
      </c>
      <c r="P142" s="100"/>
      <c r="Q142" s="56">
        <v>3013</v>
      </c>
      <c r="R142" s="3">
        <f t="shared" si="23"/>
        <v>0</v>
      </c>
      <c r="S142" s="100"/>
    </row>
    <row r="143" spans="1:19" ht="30" customHeight="1">
      <c r="A143" s="205"/>
      <c r="B143" s="7" t="s">
        <v>436</v>
      </c>
      <c r="C143" s="2">
        <v>45782</v>
      </c>
      <c r="D143" s="2">
        <v>81810</v>
      </c>
      <c r="E143" s="3">
        <f t="shared" si="19"/>
        <v>36028</v>
      </c>
      <c r="F143" s="152" t="s">
        <v>288</v>
      </c>
      <c r="G143" s="20"/>
      <c r="H143" s="56">
        <v>63996</v>
      </c>
      <c r="I143" s="1">
        <f t="shared" si="20"/>
        <v>-17814</v>
      </c>
      <c r="J143" s="66" t="s">
        <v>435</v>
      </c>
      <c r="K143" s="56">
        <v>63996</v>
      </c>
      <c r="L143" s="85">
        <f t="shared" si="21"/>
        <v>0</v>
      </c>
      <c r="M143" s="78"/>
      <c r="N143" s="56">
        <v>63996</v>
      </c>
      <c r="O143" s="3">
        <f t="shared" si="22"/>
        <v>0</v>
      </c>
      <c r="P143" s="100"/>
      <c r="Q143" s="56">
        <v>63996</v>
      </c>
      <c r="R143" s="3">
        <f t="shared" si="23"/>
        <v>0</v>
      </c>
      <c r="S143" s="100"/>
    </row>
    <row r="144" spans="1:19" ht="30" customHeight="1">
      <c r="A144" s="205"/>
      <c r="B144" s="7" t="s">
        <v>123</v>
      </c>
      <c r="C144" s="2">
        <v>302525</v>
      </c>
      <c r="D144" s="2">
        <v>339025</v>
      </c>
      <c r="E144" s="3">
        <f t="shared" si="19"/>
        <v>36500</v>
      </c>
      <c r="F144" s="145" t="s">
        <v>297</v>
      </c>
      <c r="G144" s="20"/>
      <c r="H144" s="56">
        <v>332725</v>
      </c>
      <c r="I144" s="1">
        <f t="shared" si="20"/>
        <v>-6300</v>
      </c>
      <c r="J144" s="66" t="s">
        <v>438</v>
      </c>
      <c r="K144" s="56">
        <v>332725</v>
      </c>
      <c r="L144" s="85">
        <f t="shared" si="21"/>
        <v>0</v>
      </c>
      <c r="M144" s="78"/>
      <c r="N144" s="56">
        <v>332725</v>
      </c>
      <c r="O144" s="3">
        <f t="shared" si="22"/>
        <v>0</v>
      </c>
      <c r="P144" s="100"/>
      <c r="Q144" s="56">
        <v>332725</v>
      </c>
      <c r="R144" s="3">
        <f t="shared" si="23"/>
        <v>0</v>
      </c>
      <c r="S144" s="100"/>
    </row>
    <row r="145" spans="1:19" ht="30" customHeight="1">
      <c r="A145" s="205"/>
      <c r="B145" s="7" t="s">
        <v>439</v>
      </c>
      <c r="C145" s="2">
        <v>2083</v>
      </c>
      <c r="D145" s="2">
        <v>2224</v>
      </c>
      <c r="E145" s="3">
        <f t="shared" si="19"/>
        <v>141</v>
      </c>
      <c r="F145" s="145" t="s">
        <v>289</v>
      </c>
      <c r="G145" s="20"/>
      <c r="H145" s="56">
        <v>21667</v>
      </c>
      <c r="I145" s="1">
        <f t="shared" si="20"/>
        <v>19443</v>
      </c>
      <c r="J145" s="66" t="s">
        <v>441</v>
      </c>
      <c r="K145" s="56">
        <v>21667</v>
      </c>
      <c r="L145" s="85">
        <f t="shared" si="21"/>
        <v>0</v>
      </c>
      <c r="M145" s="78"/>
      <c r="N145" s="56">
        <v>2067</v>
      </c>
      <c r="O145" s="3">
        <f t="shared" si="22"/>
        <v>-19600</v>
      </c>
      <c r="P145" s="100" t="s">
        <v>569</v>
      </c>
      <c r="Q145" s="56">
        <v>2067</v>
      </c>
      <c r="R145" s="3">
        <f t="shared" si="23"/>
        <v>0</v>
      </c>
      <c r="S145" s="100"/>
    </row>
    <row r="146" spans="1:19" ht="30" customHeight="1">
      <c r="A146" s="205"/>
      <c r="B146" s="7" t="s">
        <v>270</v>
      </c>
      <c r="C146" s="2"/>
      <c r="D146" s="2">
        <v>19600</v>
      </c>
      <c r="E146" s="3">
        <f t="shared" si="19"/>
        <v>19600</v>
      </c>
      <c r="F146" s="145" t="s">
        <v>539</v>
      </c>
      <c r="G146" s="20"/>
      <c r="H146" s="56">
        <v>0</v>
      </c>
      <c r="I146" s="1">
        <f t="shared" si="20"/>
        <v>-19600</v>
      </c>
      <c r="J146" s="66" t="s">
        <v>440</v>
      </c>
      <c r="K146" s="56">
        <v>0</v>
      </c>
      <c r="L146" s="85">
        <f t="shared" si="21"/>
        <v>0</v>
      </c>
      <c r="M146" s="78"/>
      <c r="N146" s="56">
        <v>0</v>
      </c>
      <c r="O146" s="3">
        <f t="shared" si="22"/>
        <v>0</v>
      </c>
      <c r="P146" s="100"/>
      <c r="Q146" s="56">
        <v>0</v>
      </c>
      <c r="R146" s="3">
        <f t="shared" si="23"/>
        <v>0</v>
      </c>
      <c r="S146" s="100"/>
    </row>
    <row r="147" spans="1:19" ht="30" customHeight="1">
      <c r="A147" s="205"/>
      <c r="B147" s="7" t="s">
        <v>124</v>
      </c>
      <c r="C147" s="2">
        <v>2111</v>
      </c>
      <c r="D147" s="2">
        <v>2111</v>
      </c>
      <c r="E147" s="3">
        <f t="shared" si="19"/>
        <v>0</v>
      </c>
      <c r="F147" s="148" t="s">
        <v>290</v>
      </c>
      <c r="G147" s="20"/>
      <c r="H147" s="56">
        <v>2111</v>
      </c>
      <c r="I147" s="1">
        <f t="shared" si="20"/>
        <v>0</v>
      </c>
      <c r="J147" s="66"/>
      <c r="K147" s="56">
        <v>2111</v>
      </c>
      <c r="L147" s="85">
        <f t="shared" si="21"/>
        <v>0</v>
      </c>
      <c r="M147" s="78"/>
      <c r="N147" s="56">
        <v>2111</v>
      </c>
      <c r="O147" s="3">
        <f t="shared" si="22"/>
        <v>0</v>
      </c>
      <c r="P147" s="100"/>
      <c r="Q147" s="56">
        <v>2111</v>
      </c>
      <c r="R147" s="3">
        <f t="shared" si="23"/>
        <v>0</v>
      </c>
      <c r="S147" s="100"/>
    </row>
    <row r="148" spans="1:19" ht="30" customHeight="1">
      <c r="A148" s="205"/>
      <c r="B148" s="7" t="s">
        <v>125</v>
      </c>
      <c r="C148" s="2">
        <v>31176</v>
      </c>
      <c r="D148" s="2">
        <v>29834</v>
      </c>
      <c r="E148" s="3">
        <f t="shared" si="19"/>
        <v>-1342</v>
      </c>
      <c r="F148" s="148" t="s">
        <v>291</v>
      </c>
      <c r="G148" s="20"/>
      <c r="H148" s="56">
        <v>23470</v>
      </c>
      <c r="I148" s="1">
        <f t="shared" si="20"/>
        <v>-6364</v>
      </c>
      <c r="J148" s="66" t="s">
        <v>433</v>
      </c>
      <c r="K148" s="56">
        <v>23470</v>
      </c>
      <c r="L148" s="85">
        <f t="shared" si="21"/>
        <v>0</v>
      </c>
      <c r="M148" s="78"/>
      <c r="N148" s="56">
        <v>23470</v>
      </c>
      <c r="O148" s="3">
        <f t="shared" si="22"/>
        <v>0</v>
      </c>
      <c r="P148" s="100"/>
      <c r="Q148" s="56">
        <v>23470</v>
      </c>
      <c r="R148" s="3">
        <f t="shared" si="23"/>
        <v>0</v>
      </c>
      <c r="S148" s="100"/>
    </row>
    <row r="149" spans="1:19" ht="30" customHeight="1">
      <c r="A149" s="205"/>
      <c r="B149" s="7" t="s">
        <v>126</v>
      </c>
      <c r="C149" s="2">
        <v>115280</v>
      </c>
      <c r="D149" s="2">
        <v>117472</v>
      </c>
      <c r="E149" s="3">
        <f t="shared" si="19"/>
        <v>2192</v>
      </c>
      <c r="F149" s="148" t="s">
        <v>292</v>
      </c>
      <c r="G149" s="20"/>
      <c r="H149" s="56">
        <v>117006</v>
      </c>
      <c r="I149" s="1">
        <f t="shared" si="20"/>
        <v>-466</v>
      </c>
      <c r="J149" s="66" t="s">
        <v>442</v>
      </c>
      <c r="K149" s="56">
        <v>117006</v>
      </c>
      <c r="L149" s="85">
        <f t="shared" si="21"/>
        <v>0</v>
      </c>
      <c r="M149" s="78"/>
      <c r="N149" s="56">
        <v>117006</v>
      </c>
      <c r="O149" s="3">
        <f t="shared" si="22"/>
        <v>0</v>
      </c>
      <c r="P149" s="100"/>
      <c r="Q149" s="56">
        <v>117006</v>
      </c>
      <c r="R149" s="3">
        <f t="shared" si="23"/>
        <v>0</v>
      </c>
      <c r="S149" s="100"/>
    </row>
    <row r="150" spans="1:19" ht="30" customHeight="1">
      <c r="A150" s="205"/>
      <c r="B150" s="7" t="s">
        <v>127</v>
      </c>
      <c r="C150" s="2">
        <v>659</v>
      </c>
      <c r="D150" s="2">
        <v>529</v>
      </c>
      <c r="E150" s="3">
        <f t="shared" si="19"/>
        <v>-130</v>
      </c>
      <c r="F150" s="148" t="s">
        <v>293</v>
      </c>
      <c r="G150" s="20"/>
      <c r="H150" s="56">
        <v>529</v>
      </c>
      <c r="I150" s="1">
        <f t="shared" si="20"/>
        <v>0</v>
      </c>
      <c r="J150" s="66"/>
      <c r="K150" s="56">
        <v>529</v>
      </c>
      <c r="L150" s="85">
        <f t="shared" si="21"/>
        <v>0</v>
      </c>
      <c r="M150" s="78"/>
      <c r="N150" s="56">
        <v>529</v>
      </c>
      <c r="O150" s="3">
        <f t="shared" si="22"/>
        <v>0</v>
      </c>
      <c r="P150" s="100"/>
      <c r="Q150" s="56">
        <v>529</v>
      </c>
      <c r="R150" s="3">
        <f t="shared" si="23"/>
        <v>0</v>
      </c>
      <c r="S150" s="100"/>
    </row>
    <row r="151" spans="1:19" ht="30" customHeight="1">
      <c r="A151" s="205"/>
      <c r="B151" s="7" t="s">
        <v>129</v>
      </c>
      <c r="C151" s="2">
        <v>48414</v>
      </c>
      <c r="D151" s="2">
        <v>39914</v>
      </c>
      <c r="E151" s="3">
        <f t="shared" si="19"/>
        <v>-8500</v>
      </c>
      <c r="F151" s="148" t="s">
        <v>294</v>
      </c>
      <c r="G151" s="20"/>
      <c r="H151" s="56">
        <v>39914</v>
      </c>
      <c r="I151" s="1">
        <f t="shared" si="20"/>
        <v>0</v>
      </c>
      <c r="J151" s="66"/>
      <c r="K151" s="56">
        <v>39914</v>
      </c>
      <c r="L151" s="85">
        <f t="shared" si="21"/>
        <v>0</v>
      </c>
      <c r="M151" s="78"/>
      <c r="N151" s="56">
        <v>39914</v>
      </c>
      <c r="O151" s="3">
        <f t="shared" si="22"/>
        <v>0</v>
      </c>
      <c r="P151" s="100"/>
      <c r="Q151" s="56">
        <v>39914</v>
      </c>
      <c r="R151" s="3">
        <f t="shared" si="23"/>
        <v>0</v>
      </c>
      <c r="S151" s="100"/>
    </row>
    <row r="152" spans="1:19" ht="30" customHeight="1">
      <c r="A152" s="205"/>
      <c r="B152" s="7" t="s">
        <v>130</v>
      </c>
      <c r="C152" s="106">
        <v>15546</v>
      </c>
      <c r="D152" s="8">
        <v>5826</v>
      </c>
      <c r="E152" s="3">
        <f t="shared" si="19"/>
        <v>-9720</v>
      </c>
      <c r="F152" s="148" t="s">
        <v>295</v>
      </c>
      <c r="G152" s="20"/>
      <c r="H152" s="56">
        <v>5926</v>
      </c>
      <c r="I152" s="1">
        <f t="shared" si="20"/>
        <v>100</v>
      </c>
      <c r="J152" s="66" t="s">
        <v>472</v>
      </c>
      <c r="K152" s="56">
        <v>5926</v>
      </c>
      <c r="L152" s="85">
        <f t="shared" si="21"/>
        <v>0</v>
      </c>
      <c r="M152" s="78"/>
      <c r="N152" s="56">
        <v>5926</v>
      </c>
      <c r="O152" s="3">
        <f t="shared" si="22"/>
        <v>0</v>
      </c>
      <c r="P152" s="100"/>
      <c r="Q152" s="56">
        <v>5926</v>
      </c>
      <c r="R152" s="3">
        <f t="shared" si="23"/>
        <v>0</v>
      </c>
      <c r="S152" s="100"/>
    </row>
    <row r="153" spans="1:19" ht="30" customHeight="1">
      <c r="A153" s="205"/>
      <c r="B153" s="7" t="s">
        <v>131</v>
      </c>
      <c r="C153" s="8">
        <v>417</v>
      </c>
      <c r="D153" s="8">
        <v>415</v>
      </c>
      <c r="E153" s="3">
        <f t="shared" si="19"/>
        <v>-2</v>
      </c>
      <c r="F153" s="148" t="s">
        <v>296</v>
      </c>
      <c r="G153" s="20"/>
      <c r="H153" s="56">
        <v>415</v>
      </c>
      <c r="I153" s="1">
        <f t="shared" si="20"/>
        <v>0</v>
      </c>
      <c r="J153" s="66"/>
      <c r="K153" s="56">
        <v>415</v>
      </c>
      <c r="L153" s="85">
        <f t="shared" si="21"/>
        <v>0</v>
      </c>
      <c r="M153" s="78"/>
      <c r="N153" s="56">
        <v>415</v>
      </c>
      <c r="O153" s="3">
        <f t="shared" si="22"/>
        <v>0</v>
      </c>
      <c r="P153" s="100"/>
      <c r="Q153" s="56">
        <v>415</v>
      </c>
      <c r="R153" s="3">
        <f t="shared" si="23"/>
        <v>0</v>
      </c>
      <c r="S153" s="100"/>
    </row>
    <row r="154" spans="1:19" ht="30" customHeight="1">
      <c r="A154" s="205"/>
      <c r="B154" s="32" t="s">
        <v>132</v>
      </c>
      <c r="C154" s="33">
        <f>SUM(C142:C153)</f>
        <v>567741</v>
      </c>
      <c r="D154" s="33">
        <f>SUM(D142:D153)</f>
        <v>641781</v>
      </c>
      <c r="E154" s="34">
        <f t="shared" si="19"/>
        <v>74040</v>
      </c>
      <c r="F154" s="153"/>
      <c r="G154" s="35"/>
      <c r="H154" s="48">
        <f>SUM(H142:H153)</f>
        <v>610772</v>
      </c>
      <c r="I154" s="36">
        <f t="shared" si="20"/>
        <v>-31009</v>
      </c>
      <c r="J154" s="67"/>
      <c r="K154" s="73">
        <f>SUM(K142:K153)</f>
        <v>610772</v>
      </c>
      <c r="L154" s="86">
        <f t="shared" si="21"/>
        <v>0</v>
      </c>
      <c r="M154" s="79"/>
      <c r="N154" s="48">
        <f>SUM(N142:N153)</f>
        <v>591172</v>
      </c>
      <c r="O154" s="34">
        <f t="shared" si="22"/>
        <v>-19600</v>
      </c>
      <c r="P154" s="101"/>
      <c r="Q154" s="48">
        <f>SUM(Q142:Q153)</f>
        <v>591172</v>
      </c>
      <c r="R154" s="34">
        <f t="shared" si="23"/>
        <v>0</v>
      </c>
      <c r="S154" s="101"/>
    </row>
    <row r="155" spans="1:19" ht="30" customHeight="1">
      <c r="A155" s="205"/>
      <c r="B155" s="138" t="s">
        <v>265</v>
      </c>
      <c r="C155" s="2">
        <v>69916</v>
      </c>
      <c r="D155" s="2">
        <v>65204</v>
      </c>
      <c r="E155" s="3">
        <f t="shared" ref="E155" si="28">D155-C155</f>
        <v>-4712</v>
      </c>
      <c r="F155" s="145" t="s">
        <v>520</v>
      </c>
      <c r="G155" s="137"/>
      <c r="H155" s="112">
        <v>72642</v>
      </c>
      <c r="I155" s="1">
        <f t="shared" ref="I155" si="29">H155-D155</f>
        <v>7438</v>
      </c>
      <c r="J155" s="66" t="s">
        <v>437</v>
      </c>
      <c r="K155" s="72">
        <v>72642</v>
      </c>
      <c r="L155" s="85">
        <f t="shared" ref="L155" si="30">K155-H155</f>
        <v>0</v>
      </c>
      <c r="M155" s="78"/>
      <c r="N155" s="56">
        <v>72642</v>
      </c>
      <c r="O155" s="3">
        <f t="shared" si="22"/>
        <v>0</v>
      </c>
      <c r="P155" s="100"/>
      <c r="Q155" s="56">
        <v>72642</v>
      </c>
      <c r="R155" s="3">
        <f t="shared" si="23"/>
        <v>0</v>
      </c>
      <c r="S155" s="100"/>
    </row>
    <row r="156" spans="1:19" ht="30" customHeight="1">
      <c r="A156" s="205"/>
      <c r="B156" s="32" t="s">
        <v>255</v>
      </c>
      <c r="C156" s="33">
        <f>SUM(C155)</f>
        <v>69916</v>
      </c>
      <c r="D156" s="33">
        <f>SUM(D155)</f>
        <v>65204</v>
      </c>
      <c r="E156" s="34">
        <f t="shared" ref="E156" si="31">D156-C156</f>
        <v>-4712</v>
      </c>
      <c r="F156" s="153"/>
      <c r="G156" s="35"/>
      <c r="H156" s="48">
        <f t="shared" ref="H156:I156" si="32">SUM(H155)</f>
        <v>72642</v>
      </c>
      <c r="I156" s="36">
        <f t="shared" si="32"/>
        <v>7438</v>
      </c>
      <c r="J156" s="67"/>
      <c r="K156" s="73">
        <f t="shared" ref="K156:L156" si="33">SUM(K155)</f>
        <v>72642</v>
      </c>
      <c r="L156" s="86">
        <f t="shared" si="33"/>
        <v>0</v>
      </c>
      <c r="M156" s="79"/>
      <c r="N156" s="48">
        <f t="shared" ref="N156" si="34">SUM(N155)</f>
        <v>72642</v>
      </c>
      <c r="O156" s="34">
        <f t="shared" si="22"/>
        <v>0</v>
      </c>
      <c r="P156" s="101"/>
      <c r="Q156" s="48">
        <f t="shared" ref="Q156" si="35">SUM(Q155)</f>
        <v>72642</v>
      </c>
      <c r="R156" s="34">
        <f t="shared" si="23"/>
        <v>0</v>
      </c>
      <c r="S156" s="101"/>
    </row>
    <row r="157" spans="1:19" ht="30" customHeight="1">
      <c r="A157" s="205"/>
      <c r="B157" s="7" t="s">
        <v>133</v>
      </c>
      <c r="C157" s="2">
        <v>24695</v>
      </c>
      <c r="D157" s="2">
        <v>24722</v>
      </c>
      <c r="E157" s="3">
        <f t="shared" si="19"/>
        <v>27</v>
      </c>
      <c r="F157" s="154" t="s">
        <v>337</v>
      </c>
      <c r="G157" s="20"/>
      <c r="H157" s="56">
        <v>24698</v>
      </c>
      <c r="I157" s="1">
        <f t="shared" si="20"/>
        <v>-24</v>
      </c>
      <c r="J157" s="66"/>
      <c r="K157" s="56">
        <v>24698</v>
      </c>
      <c r="L157" s="85">
        <f t="shared" si="21"/>
        <v>0</v>
      </c>
      <c r="M157" s="78"/>
      <c r="N157" s="56">
        <v>24698</v>
      </c>
      <c r="O157" s="3">
        <f t="shared" si="22"/>
        <v>0</v>
      </c>
      <c r="P157" s="93"/>
      <c r="Q157" s="56">
        <v>24698</v>
      </c>
      <c r="R157" s="3">
        <f t="shared" si="23"/>
        <v>0</v>
      </c>
      <c r="S157" s="93"/>
    </row>
    <row r="158" spans="1:19" ht="30" customHeight="1">
      <c r="A158" s="205"/>
      <c r="B158" s="7" t="s">
        <v>134</v>
      </c>
      <c r="C158" s="2">
        <v>6922</v>
      </c>
      <c r="D158" s="2">
        <v>9012</v>
      </c>
      <c r="E158" s="3">
        <f t="shared" si="19"/>
        <v>2090</v>
      </c>
      <c r="F158" s="155" t="s">
        <v>338</v>
      </c>
      <c r="G158" s="20"/>
      <c r="H158" s="56">
        <v>8792</v>
      </c>
      <c r="I158" s="1">
        <f t="shared" si="20"/>
        <v>-220</v>
      </c>
      <c r="J158" s="66" t="s">
        <v>443</v>
      </c>
      <c r="K158" s="56">
        <v>8792</v>
      </c>
      <c r="L158" s="85">
        <f t="shared" si="21"/>
        <v>0</v>
      </c>
      <c r="M158" s="78"/>
      <c r="N158" s="56">
        <v>8792</v>
      </c>
      <c r="O158" s="3">
        <f t="shared" si="22"/>
        <v>0</v>
      </c>
      <c r="P158" s="100"/>
      <c r="Q158" s="56">
        <v>8792</v>
      </c>
      <c r="R158" s="3">
        <f t="shared" si="23"/>
        <v>0</v>
      </c>
      <c r="S158" s="100"/>
    </row>
    <row r="159" spans="1:19" ht="30" customHeight="1">
      <c r="A159" s="205"/>
      <c r="B159" s="7" t="s">
        <v>135</v>
      </c>
      <c r="C159" s="8">
        <v>28</v>
      </c>
      <c r="D159" s="8">
        <v>28</v>
      </c>
      <c r="E159" s="3">
        <f t="shared" si="19"/>
        <v>0</v>
      </c>
      <c r="F159" s="155" t="s">
        <v>339</v>
      </c>
      <c r="G159" s="20"/>
      <c r="H159" s="56">
        <v>60</v>
      </c>
      <c r="I159" s="1">
        <f t="shared" si="20"/>
        <v>32</v>
      </c>
      <c r="J159" s="66"/>
      <c r="K159" s="56">
        <v>60</v>
      </c>
      <c r="L159" s="85">
        <f t="shared" si="21"/>
        <v>0</v>
      </c>
      <c r="M159" s="78"/>
      <c r="N159" s="56">
        <v>60</v>
      </c>
      <c r="O159" s="3">
        <f t="shared" si="22"/>
        <v>0</v>
      </c>
      <c r="P159" s="100"/>
      <c r="Q159" s="56">
        <v>60</v>
      </c>
      <c r="R159" s="3">
        <f t="shared" si="23"/>
        <v>0</v>
      </c>
      <c r="S159" s="100"/>
    </row>
    <row r="160" spans="1:19" ht="30" customHeight="1">
      <c r="A160" s="205"/>
      <c r="B160" s="7" t="s">
        <v>136</v>
      </c>
      <c r="C160" s="2">
        <v>405416</v>
      </c>
      <c r="D160" s="2">
        <v>833675</v>
      </c>
      <c r="E160" s="3">
        <f t="shared" si="19"/>
        <v>428259</v>
      </c>
      <c r="F160" s="155" t="s">
        <v>340</v>
      </c>
      <c r="G160" s="20"/>
      <c r="H160" s="56">
        <v>628135</v>
      </c>
      <c r="I160" s="1">
        <f t="shared" si="20"/>
        <v>-205540</v>
      </c>
      <c r="J160" s="66" t="s">
        <v>444</v>
      </c>
      <c r="K160" s="56">
        <v>685738</v>
      </c>
      <c r="L160" s="85">
        <f t="shared" si="21"/>
        <v>57603</v>
      </c>
      <c r="M160" s="78" t="s">
        <v>444</v>
      </c>
      <c r="N160" s="56">
        <v>685738</v>
      </c>
      <c r="O160" s="3">
        <f t="shared" si="22"/>
        <v>0</v>
      </c>
      <c r="P160" s="100"/>
      <c r="Q160" s="56">
        <v>685738</v>
      </c>
      <c r="R160" s="3">
        <f t="shared" si="23"/>
        <v>0</v>
      </c>
      <c r="S160" s="100"/>
    </row>
    <row r="161" spans="1:19" ht="30" customHeight="1">
      <c r="A161" s="205"/>
      <c r="B161" s="7" t="s">
        <v>137</v>
      </c>
      <c r="C161" s="2">
        <v>147114</v>
      </c>
      <c r="D161" s="2">
        <v>147009</v>
      </c>
      <c r="E161" s="3">
        <f t="shared" si="19"/>
        <v>-105</v>
      </c>
      <c r="F161" s="155" t="s">
        <v>341</v>
      </c>
      <c r="G161" s="20"/>
      <c r="H161" s="56">
        <v>145509</v>
      </c>
      <c r="I161" s="1">
        <f t="shared" si="20"/>
        <v>-1500</v>
      </c>
      <c r="J161" s="66" t="s">
        <v>445</v>
      </c>
      <c r="K161" s="56">
        <v>145509</v>
      </c>
      <c r="L161" s="85">
        <f t="shared" si="21"/>
        <v>0</v>
      </c>
      <c r="M161" s="78"/>
      <c r="N161" s="56">
        <v>145509</v>
      </c>
      <c r="O161" s="3">
        <f t="shared" si="22"/>
        <v>0</v>
      </c>
      <c r="P161" s="100"/>
      <c r="Q161" s="56">
        <v>145509</v>
      </c>
      <c r="R161" s="3">
        <f t="shared" si="23"/>
        <v>0</v>
      </c>
      <c r="S161" s="100"/>
    </row>
    <row r="162" spans="1:19" ht="30" customHeight="1">
      <c r="A162" s="205"/>
      <c r="B162" s="7" t="s">
        <v>138</v>
      </c>
      <c r="C162" s="2">
        <v>1402</v>
      </c>
      <c r="D162" s="2">
        <v>1482</v>
      </c>
      <c r="E162" s="3">
        <f t="shared" si="19"/>
        <v>80</v>
      </c>
      <c r="F162" s="155" t="s">
        <v>342</v>
      </c>
      <c r="G162" s="20"/>
      <c r="H162" s="56">
        <v>1358</v>
      </c>
      <c r="I162" s="1">
        <f t="shared" si="20"/>
        <v>-124</v>
      </c>
      <c r="J162" s="66" t="s">
        <v>446</v>
      </c>
      <c r="K162" s="56">
        <v>1358</v>
      </c>
      <c r="L162" s="85">
        <f t="shared" si="21"/>
        <v>0</v>
      </c>
      <c r="M162" s="78"/>
      <c r="N162" s="56">
        <v>1358</v>
      </c>
      <c r="O162" s="3">
        <f t="shared" si="22"/>
        <v>0</v>
      </c>
      <c r="P162" s="100"/>
      <c r="Q162" s="56">
        <v>1358</v>
      </c>
      <c r="R162" s="3">
        <f t="shared" si="23"/>
        <v>0</v>
      </c>
      <c r="S162" s="100"/>
    </row>
    <row r="163" spans="1:19" ht="30" customHeight="1">
      <c r="A163" s="205"/>
      <c r="B163" s="7" t="s">
        <v>139</v>
      </c>
      <c r="C163" s="2">
        <v>139739</v>
      </c>
      <c r="D163" s="2">
        <v>128848</v>
      </c>
      <c r="E163" s="3">
        <f t="shared" si="19"/>
        <v>-10891</v>
      </c>
      <c r="F163" s="155" t="s">
        <v>343</v>
      </c>
      <c r="G163" s="20"/>
      <c r="H163" s="56">
        <v>128008</v>
      </c>
      <c r="I163" s="1">
        <f t="shared" si="20"/>
        <v>-840</v>
      </c>
      <c r="J163" s="66" t="s">
        <v>447</v>
      </c>
      <c r="K163" s="56">
        <v>128008</v>
      </c>
      <c r="L163" s="85">
        <f t="shared" si="21"/>
        <v>0</v>
      </c>
      <c r="M163" s="78"/>
      <c r="N163" s="56">
        <v>128008</v>
      </c>
      <c r="O163" s="3">
        <f t="shared" si="22"/>
        <v>0</v>
      </c>
      <c r="P163" s="100"/>
      <c r="Q163" s="56">
        <v>128008</v>
      </c>
      <c r="R163" s="3">
        <f t="shared" si="23"/>
        <v>0</v>
      </c>
      <c r="S163" s="100"/>
    </row>
    <row r="164" spans="1:19" ht="30" customHeight="1">
      <c r="A164" s="205"/>
      <c r="B164" s="7" t="s">
        <v>140</v>
      </c>
      <c r="C164" s="2">
        <v>4328</v>
      </c>
      <c r="D164" s="2">
        <v>4683</v>
      </c>
      <c r="E164" s="3">
        <f t="shared" si="19"/>
        <v>355</v>
      </c>
      <c r="F164" s="155" t="s">
        <v>344</v>
      </c>
      <c r="G164" s="20"/>
      <c r="H164" s="56">
        <v>4471</v>
      </c>
      <c r="I164" s="1">
        <f t="shared" si="20"/>
        <v>-212</v>
      </c>
      <c r="J164" s="66" t="s">
        <v>449</v>
      </c>
      <c r="K164" s="56">
        <v>4471</v>
      </c>
      <c r="L164" s="85">
        <f t="shared" si="21"/>
        <v>0</v>
      </c>
      <c r="M164" s="78"/>
      <c r="N164" s="56">
        <v>4471</v>
      </c>
      <c r="O164" s="3">
        <f t="shared" si="22"/>
        <v>0</v>
      </c>
      <c r="P164" s="100"/>
      <c r="Q164" s="56">
        <v>4471</v>
      </c>
      <c r="R164" s="3">
        <f t="shared" si="23"/>
        <v>0</v>
      </c>
      <c r="S164" s="100"/>
    </row>
    <row r="165" spans="1:19" ht="30" customHeight="1">
      <c r="A165" s="205"/>
      <c r="B165" s="7" t="s">
        <v>141</v>
      </c>
      <c r="C165" s="2">
        <v>6389</v>
      </c>
      <c r="D165" s="2">
        <v>2587</v>
      </c>
      <c r="E165" s="3">
        <f t="shared" si="19"/>
        <v>-3802</v>
      </c>
      <c r="F165" s="155" t="s">
        <v>450</v>
      </c>
      <c r="G165" s="20"/>
      <c r="H165" s="56">
        <v>4260</v>
      </c>
      <c r="I165" s="1">
        <f t="shared" si="20"/>
        <v>1673</v>
      </c>
      <c r="J165" s="66" t="s">
        <v>448</v>
      </c>
      <c r="K165" s="56">
        <v>4260</v>
      </c>
      <c r="L165" s="85">
        <f t="shared" si="21"/>
        <v>0</v>
      </c>
      <c r="M165" s="78"/>
      <c r="N165" s="56">
        <v>4260</v>
      </c>
      <c r="O165" s="3">
        <f t="shared" si="22"/>
        <v>0</v>
      </c>
      <c r="P165" s="100"/>
      <c r="Q165" s="56">
        <v>4260</v>
      </c>
      <c r="R165" s="3">
        <f t="shared" si="23"/>
        <v>0</v>
      </c>
      <c r="S165" s="100"/>
    </row>
    <row r="166" spans="1:19" ht="30" customHeight="1">
      <c r="A166" s="205"/>
      <c r="B166" s="7" t="s">
        <v>142</v>
      </c>
      <c r="C166" s="2">
        <v>18505</v>
      </c>
      <c r="D166" s="2">
        <v>18521</v>
      </c>
      <c r="E166" s="3">
        <f t="shared" si="19"/>
        <v>16</v>
      </c>
      <c r="F166" s="155" t="s">
        <v>345</v>
      </c>
      <c r="G166" s="20"/>
      <c r="H166" s="56">
        <v>18521</v>
      </c>
      <c r="I166" s="1">
        <f t="shared" si="20"/>
        <v>0</v>
      </c>
      <c r="J166" s="66"/>
      <c r="K166" s="56">
        <v>18521</v>
      </c>
      <c r="L166" s="85">
        <f t="shared" si="21"/>
        <v>0</v>
      </c>
      <c r="M166" s="78"/>
      <c r="N166" s="56">
        <v>18521</v>
      </c>
      <c r="O166" s="3">
        <f t="shared" si="22"/>
        <v>0</v>
      </c>
      <c r="P166" s="100"/>
      <c r="Q166" s="56">
        <v>18521</v>
      </c>
      <c r="R166" s="3">
        <f t="shared" si="23"/>
        <v>0</v>
      </c>
      <c r="S166" s="100"/>
    </row>
    <row r="167" spans="1:19" ht="30" customHeight="1">
      <c r="A167" s="205"/>
      <c r="B167" s="7" t="s">
        <v>143</v>
      </c>
      <c r="C167" s="8">
        <v>28</v>
      </c>
      <c r="D167" s="8">
        <v>28</v>
      </c>
      <c r="E167" s="3">
        <f t="shared" si="19"/>
        <v>0</v>
      </c>
      <c r="F167" s="155" t="s">
        <v>346</v>
      </c>
      <c r="G167" s="20"/>
      <c r="H167" s="56">
        <v>28</v>
      </c>
      <c r="I167" s="1">
        <f t="shared" si="20"/>
        <v>0</v>
      </c>
      <c r="J167" s="66"/>
      <c r="K167" s="56">
        <v>28</v>
      </c>
      <c r="L167" s="85">
        <f t="shared" si="21"/>
        <v>0</v>
      </c>
      <c r="M167" s="78"/>
      <c r="N167" s="56">
        <v>28</v>
      </c>
      <c r="O167" s="3">
        <f t="shared" si="22"/>
        <v>0</v>
      </c>
      <c r="P167" s="100"/>
      <c r="Q167" s="56">
        <v>28</v>
      </c>
      <c r="R167" s="3">
        <f t="shared" si="23"/>
        <v>0</v>
      </c>
      <c r="S167" s="100"/>
    </row>
    <row r="168" spans="1:19" ht="30" customHeight="1">
      <c r="A168" s="205"/>
      <c r="B168" s="32" t="s">
        <v>144</v>
      </c>
      <c r="C168" s="33">
        <f>SUM(C157:C167)</f>
        <v>754566</v>
      </c>
      <c r="D168" s="33">
        <f>SUM(D157:D167)</f>
        <v>1170595</v>
      </c>
      <c r="E168" s="34">
        <f t="shared" si="19"/>
        <v>416029</v>
      </c>
      <c r="F168" s="141"/>
      <c r="G168" s="35"/>
      <c r="H168" s="48">
        <f>SUM(H157:H167)</f>
        <v>963840</v>
      </c>
      <c r="I168" s="36">
        <f t="shared" si="20"/>
        <v>-206755</v>
      </c>
      <c r="J168" s="67"/>
      <c r="K168" s="73">
        <f>SUM(K157:K167)</f>
        <v>1021443</v>
      </c>
      <c r="L168" s="86">
        <f t="shared" si="21"/>
        <v>57603</v>
      </c>
      <c r="M168" s="79"/>
      <c r="N168" s="48">
        <f>SUM(N157:N167)</f>
        <v>1021443</v>
      </c>
      <c r="O168" s="34">
        <f t="shared" si="22"/>
        <v>0</v>
      </c>
      <c r="P168" s="101"/>
      <c r="Q168" s="48">
        <f>SUM(Q157:Q167)</f>
        <v>1021443</v>
      </c>
      <c r="R168" s="34">
        <f t="shared" si="23"/>
        <v>0</v>
      </c>
      <c r="S168" s="101"/>
    </row>
    <row r="169" spans="1:19" ht="30" customHeight="1">
      <c r="A169" s="108"/>
      <c r="B169" s="7" t="s">
        <v>251</v>
      </c>
      <c r="C169" s="127">
        <v>4000</v>
      </c>
      <c r="D169" s="127">
        <v>2000</v>
      </c>
      <c r="E169" s="128">
        <f t="shared" ref="E169:E171" si="36">D169-C169</f>
        <v>-2000</v>
      </c>
      <c r="F169" s="156" t="s">
        <v>347</v>
      </c>
      <c r="G169" s="129"/>
      <c r="H169" s="130">
        <v>2000</v>
      </c>
      <c r="I169" s="131">
        <f t="shared" si="20"/>
        <v>0</v>
      </c>
      <c r="J169" s="132"/>
      <c r="K169" s="133">
        <v>2000</v>
      </c>
      <c r="L169" s="134">
        <f t="shared" si="21"/>
        <v>0</v>
      </c>
      <c r="M169" s="135"/>
      <c r="N169" s="130">
        <v>2000</v>
      </c>
      <c r="O169" s="128">
        <f t="shared" si="22"/>
        <v>0</v>
      </c>
      <c r="P169" s="136"/>
      <c r="Q169" s="130">
        <v>2000</v>
      </c>
      <c r="R169" s="128">
        <f t="shared" si="23"/>
        <v>0</v>
      </c>
      <c r="S169" s="136"/>
    </row>
    <row r="170" spans="1:19" ht="30" customHeight="1">
      <c r="A170" s="107"/>
      <c r="B170" s="7" t="s">
        <v>128</v>
      </c>
      <c r="C170" s="127">
        <v>670381</v>
      </c>
      <c r="D170" s="127">
        <v>646399</v>
      </c>
      <c r="E170" s="128">
        <f t="shared" si="36"/>
        <v>-23982</v>
      </c>
      <c r="F170" s="156" t="s">
        <v>294</v>
      </c>
      <c r="G170" s="129"/>
      <c r="H170" s="130">
        <v>595528</v>
      </c>
      <c r="I170" s="131">
        <f t="shared" si="20"/>
        <v>-50871</v>
      </c>
      <c r="J170" s="132" t="s">
        <v>412</v>
      </c>
      <c r="K170" s="133">
        <v>595528</v>
      </c>
      <c r="L170" s="134">
        <f t="shared" si="21"/>
        <v>0</v>
      </c>
      <c r="M170" s="135"/>
      <c r="N170" s="130">
        <v>595528</v>
      </c>
      <c r="O170" s="128">
        <f t="shared" si="22"/>
        <v>0</v>
      </c>
      <c r="P170" s="136"/>
      <c r="Q170" s="130">
        <v>595528</v>
      </c>
      <c r="R170" s="128">
        <f t="shared" si="23"/>
        <v>0</v>
      </c>
      <c r="S170" s="136"/>
    </row>
    <row r="171" spans="1:19" ht="30" customHeight="1">
      <c r="A171" s="107"/>
      <c r="B171" s="32" t="s">
        <v>252</v>
      </c>
      <c r="C171" s="118">
        <f>SUM(C169:C170)</f>
        <v>674381</v>
      </c>
      <c r="D171" s="118">
        <f>SUM(D169:D170)</f>
        <v>648399</v>
      </c>
      <c r="E171" s="119">
        <f t="shared" si="36"/>
        <v>-25982</v>
      </c>
      <c r="F171" s="147"/>
      <c r="G171" s="64"/>
      <c r="H171" s="120">
        <f>SUM(H169:H170)</f>
        <v>597528</v>
      </c>
      <c r="I171" s="121">
        <f t="shared" si="20"/>
        <v>-50871</v>
      </c>
      <c r="J171" s="122"/>
      <c r="K171" s="123">
        <f>SUM(K169:K170)</f>
        <v>597528</v>
      </c>
      <c r="L171" s="124">
        <f t="shared" si="21"/>
        <v>0</v>
      </c>
      <c r="M171" s="125"/>
      <c r="N171" s="120">
        <f>SUM(N169:N170)</f>
        <v>597528</v>
      </c>
      <c r="O171" s="119">
        <f t="shared" si="22"/>
        <v>0</v>
      </c>
      <c r="P171" s="126"/>
      <c r="Q171" s="120">
        <f>SUM(Q169:Q170)</f>
        <v>597528</v>
      </c>
      <c r="R171" s="119">
        <f t="shared" si="23"/>
        <v>0</v>
      </c>
      <c r="S171" s="126"/>
    </row>
    <row r="172" spans="1:19" ht="30" customHeight="1" thickBot="1">
      <c r="A172" s="202" t="s">
        <v>145</v>
      </c>
      <c r="B172" s="203"/>
      <c r="C172" s="27">
        <f>C121+C139+C141+C154+C155+C168+C171</f>
        <v>2842440</v>
      </c>
      <c r="D172" s="27">
        <f>D121+D139+D141+D154+D155+D168+D171</f>
        <v>3422971</v>
      </c>
      <c r="E172" s="28">
        <f t="shared" si="19"/>
        <v>580531</v>
      </c>
      <c r="F172" s="142"/>
      <c r="G172" s="29"/>
      <c r="H172" s="57">
        <f>H121+H139+H141+H154+H155+H168+H171</f>
        <v>3112923</v>
      </c>
      <c r="I172" s="30">
        <f t="shared" si="20"/>
        <v>-310048</v>
      </c>
      <c r="J172" s="68"/>
      <c r="K172" s="74">
        <f>K121+K139+K141+K154+K155+K168+K171</f>
        <v>3170234</v>
      </c>
      <c r="L172" s="87">
        <f t="shared" si="21"/>
        <v>57311</v>
      </c>
      <c r="M172" s="80"/>
      <c r="N172" s="57">
        <f>N121+N139+N141+N154+N155+N168+N171</f>
        <v>3150492</v>
      </c>
      <c r="O172" s="28">
        <f t="shared" si="22"/>
        <v>-19742</v>
      </c>
      <c r="P172" s="102"/>
      <c r="Q172" s="57">
        <f>Q121+Q139+Q141+Q154+Q155+Q168+Q171</f>
        <v>3152150</v>
      </c>
      <c r="R172" s="28">
        <f t="shared" si="23"/>
        <v>1658</v>
      </c>
      <c r="S172" s="102"/>
    </row>
    <row r="173" spans="1:19" ht="30" customHeight="1">
      <c r="A173" s="37" t="s">
        <v>217</v>
      </c>
      <c r="B173" s="38" t="s">
        <v>146</v>
      </c>
      <c r="C173" s="39">
        <v>17962</v>
      </c>
      <c r="D173" s="39">
        <v>38630</v>
      </c>
      <c r="E173" s="40">
        <f t="shared" si="19"/>
        <v>20668</v>
      </c>
      <c r="F173" s="157"/>
      <c r="G173" s="41"/>
      <c r="H173" s="58">
        <v>34062</v>
      </c>
      <c r="I173" s="42">
        <f t="shared" si="20"/>
        <v>-4568</v>
      </c>
      <c r="J173" s="69" t="s">
        <v>451</v>
      </c>
      <c r="K173" s="75">
        <v>34062</v>
      </c>
      <c r="L173" s="89">
        <f t="shared" si="21"/>
        <v>0</v>
      </c>
      <c r="M173" s="81"/>
      <c r="N173" s="58">
        <v>34062</v>
      </c>
      <c r="O173" s="40">
        <f t="shared" si="22"/>
        <v>0</v>
      </c>
      <c r="P173" s="103"/>
      <c r="Q173" s="58">
        <v>34062</v>
      </c>
      <c r="R173" s="40">
        <f t="shared" si="23"/>
        <v>0</v>
      </c>
      <c r="S173" s="103"/>
    </row>
    <row r="174" spans="1:19" ht="30" customHeight="1" thickBot="1">
      <c r="A174" s="202" t="s">
        <v>147</v>
      </c>
      <c r="B174" s="203"/>
      <c r="C174" s="27">
        <f>C173</f>
        <v>17962</v>
      </c>
      <c r="D174" s="27">
        <f>D173</f>
        <v>38630</v>
      </c>
      <c r="E174" s="28">
        <f t="shared" si="19"/>
        <v>20668</v>
      </c>
      <c r="F174" s="142"/>
      <c r="G174" s="29"/>
      <c r="H174" s="57">
        <f>H173</f>
        <v>34062</v>
      </c>
      <c r="I174" s="30">
        <f t="shared" si="20"/>
        <v>-4568</v>
      </c>
      <c r="J174" s="68"/>
      <c r="K174" s="74">
        <f>K173</f>
        <v>34062</v>
      </c>
      <c r="L174" s="87">
        <f t="shared" si="21"/>
        <v>0</v>
      </c>
      <c r="M174" s="80"/>
      <c r="N174" s="57">
        <f>N173</f>
        <v>34062</v>
      </c>
      <c r="O174" s="28">
        <f t="shared" si="22"/>
        <v>0</v>
      </c>
      <c r="P174" s="102"/>
      <c r="Q174" s="57">
        <f>Q173</f>
        <v>34062</v>
      </c>
      <c r="R174" s="28">
        <f t="shared" si="23"/>
        <v>0</v>
      </c>
      <c r="S174" s="102"/>
    </row>
    <row r="175" spans="1:19" ht="30" customHeight="1">
      <c r="A175" s="204" t="s">
        <v>218</v>
      </c>
      <c r="B175" s="11" t="s">
        <v>453</v>
      </c>
      <c r="C175" s="12">
        <v>12231</v>
      </c>
      <c r="D175" s="12">
        <v>11102</v>
      </c>
      <c r="E175" s="13">
        <f t="shared" si="19"/>
        <v>-1129</v>
      </c>
      <c r="F175" s="158" t="s">
        <v>378</v>
      </c>
      <c r="G175" s="19"/>
      <c r="H175" s="55">
        <v>730822</v>
      </c>
      <c r="I175" s="14">
        <f t="shared" si="20"/>
        <v>719720</v>
      </c>
      <c r="J175" s="65" t="s">
        <v>452</v>
      </c>
      <c r="K175" s="71">
        <v>730822</v>
      </c>
      <c r="L175" s="84">
        <f t="shared" si="21"/>
        <v>0</v>
      </c>
      <c r="M175" s="77"/>
      <c r="N175" s="55">
        <v>730822</v>
      </c>
      <c r="O175" s="13">
        <f t="shared" si="22"/>
        <v>0</v>
      </c>
      <c r="P175" s="99"/>
      <c r="Q175" s="55">
        <v>728370</v>
      </c>
      <c r="R175" s="13">
        <f t="shared" si="23"/>
        <v>-2452</v>
      </c>
      <c r="S175" s="99" t="s">
        <v>563</v>
      </c>
    </row>
    <row r="176" spans="1:19" ht="30" customHeight="1">
      <c r="A176" s="205"/>
      <c r="B176" s="7" t="s">
        <v>148</v>
      </c>
      <c r="C176" s="2">
        <v>34354</v>
      </c>
      <c r="D176" s="2">
        <v>32913</v>
      </c>
      <c r="E176" s="3">
        <f t="shared" si="19"/>
        <v>-1441</v>
      </c>
      <c r="F176" s="145" t="s">
        <v>542</v>
      </c>
      <c r="G176" s="20"/>
      <c r="H176" s="56">
        <v>0</v>
      </c>
      <c r="I176" s="1">
        <f t="shared" si="20"/>
        <v>-32913</v>
      </c>
      <c r="J176" s="66" t="s">
        <v>455</v>
      </c>
      <c r="K176" s="72">
        <v>0</v>
      </c>
      <c r="L176" s="85">
        <f t="shared" si="21"/>
        <v>0</v>
      </c>
      <c r="M176" s="78"/>
      <c r="N176" s="56">
        <v>0</v>
      </c>
      <c r="O176" s="3">
        <f t="shared" si="22"/>
        <v>0</v>
      </c>
      <c r="P176" s="100"/>
      <c r="Q176" s="56">
        <v>0</v>
      </c>
      <c r="R176" s="3">
        <f t="shared" si="23"/>
        <v>0</v>
      </c>
      <c r="S176" s="100"/>
    </row>
    <row r="177" spans="1:19" ht="30" customHeight="1">
      <c r="A177" s="205"/>
      <c r="B177" s="7" t="s">
        <v>149</v>
      </c>
      <c r="C177" s="2">
        <v>18837</v>
      </c>
      <c r="D177" s="2">
        <v>23284</v>
      </c>
      <c r="E177" s="3">
        <f t="shared" si="19"/>
        <v>4447</v>
      </c>
      <c r="F177" s="145" t="s">
        <v>543</v>
      </c>
      <c r="G177" s="20"/>
      <c r="H177" s="56">
        <v>0</v>
      </c>
      <c r="I177" s="1">
        <f t="shared" si="20"/>
        <v>-23284</v>
      </c>
      <c r="J177" s="66" t="s">
        <v>455</v>
      </c>
      <c r="K177" s="72">
        <v>0</v>
      </c>
      <c r="L177" s="85">
        <f t="shared" si="21"/>
        <v>0</v>
      </c>
      <c r="M177" s="78"/>
      <c r="N177" s="56">
        <v>0</v>
      </c>
      <c r="O177" s="3">
        <f t="shared" si="22"/>
        <v>0</v>
      </c>
      <c r="P177" s="100"/>
      <c r="Q177" s="56">
        <v>0</v>
      </c>
      <c r="R177" s="3">
        <f t="shared" si="23"/>
        <v>0</v>
      </c>
      <c r="S177" s="100"/>
    </row>
    <row r="178" spans="1:19" ht="30" customHeight="1">
      <c r="A178" s="205"/>
      <c r="B178" s="7" t="s">
        <v>150</v>
      </c>
      <c r="C178" s="2">
        <v>38063</v>
      </c>
      <c r="D178" s="2">
        <v>37670</v>
      </c>
      <c r="E178" s="3">
        <f t="shared" si="19"/>
        <v>-393</v>
      </c>
      <c r="F178" s="145" t="s">
        <v>375</v>
      </c>
      <c r="G178" s="20"/>
      <c r="H178" s="56">
        <v>37630</v>
      </c>
      <c r="I178" s="1">
        <f t="shared" si="20"/>
        <v>-40</v>
      </c>
      <c r="J178" s="66"/>
      <c r="K178" s="72">
        <v>37607</v>
      </c>
      <c r="L178" s="85">
        <f t="shared" si="21"/>
        <v>-23</v>
      </c>
      <c r="M178" s="78"/>
      <c r="N178" s="56">
        <v>37607</v>
      </c>
      <c r="O178" s="3">
        <f t="shared" si="22"/>
        <v>0</v>
      </c>
      <c r="P178" s="100"/>
      <c r="Q178" s="56">
        <v>37607</v>
      </c>
      <c r="R178" s="3">
        <f t="shared" si="23"/>
        <v>0</v>
      </c>
      <c r="S178" s="100"/>
    </row>
    <row r="179" spans="1:19" ht="30" customHeight="1">
      <c r="A179" s="205"/>
      <c r="B179" s="7" t="s">
        <v>151</v>
      </c>
      <c r="C179" s="2">
        <v>69365</v>
      </c>
      <c r="D179" s="2">
        <v>114311</v>
      </c>
      <c r="E179" s="3">
        <f t="shared" si="19"/>
        <v>44946</v>
      </c>
      <c r="F179" s="145" t="s">
        <v>376</v>
      </c>
      <c r="G179" s="20"/>
      <c r="H179" s="56">
        <v>15993</v>
      </c>
      <c r="I179" s="1">
        <f t="shared" si="20"/>
        <v>-98318</v>
      </c>
      <c r="J179" s="66" t="s">
        <v>455</v>
      </c>
      <c r="K179" s="72">
        <v>15993</v>
      </c>
      <c r="L179" s="85">
        <f t="shared" si="21"/>
        <v>0</v>
      </c>
      <c r="M179" s="78"/>
      <c r="N179" s="56">
        <v>15993</v>
      </c>
      <c r="O179" s="3">
        <f t="shared" si="22"/>
        <v>0</v>
      </c>
      <c r="P179" s="100"/>
      <c r="Q179" s="56">
        <v>15993</v>
      </c>
      <c r="R179" s="3">
        <f t="shared" si="23"/>
        <v>0</v>
      </c>
      <c r="S179" s="100"/>
    </row>
    <row r="180" spans="1:19" ht="30" customHeight="1">
      <c r="A180" s="205"/>
      <c r="B180" s="7" t="s">
        <v>152</v>
      </c>
      <c r="C180" s="2">
        <v>12191</v>
      </c>
      <c r="D180" s="2">
        <v>8756</v>
      </c>
      <c r="E180" s="3">
        <f t="shared" si="19"/>
        <v>-3435</v>
      </c>
      <c r="F180" s="145" t="s">
        <v>377</v>
      </c>
      <c r="G180" s="20"/>
      <c r="H180" s="56">
        <v>8655</v>
      </c>
      <c r="I180" s="1">
        <f t="shared" si="20"/>
        <v>-101</v>
      </c>
      <c r="J180" s="66" t="s">
        <v>470</v>
      </c>
      <c r="K180" s="72">
        <v>8655</v>
      </c>
      <c r="L180" s="85">
        <f t="shared" si="21"/>
        <v>0</v>
      </c>
      <c r="M180" s="78"/>
      <c r="N180" s="56">
        <v>8655</v>
      </c>
      <c r="O180" s="3">
        <f t="shared" si="22"/>
        <v>0</v>
      </c>
      <c r="P180" s="100"/>
      <c r="Q180" s="56">
        <v>8655</v>
      </c>
      <c r="R180" s="3">
        <f t="shared" si="23"/>
        <v>0</v>
      </c>
      <c r="S180" s="100"/>
    </row>
    <row r="181" spans="1:19" ht="30" customHeight="1">
      <c r="A181" s="206"/>
      <c r="B181" s="32" t="s">
        <v>153</v>
      </c>
      <c r="C181" s="33">
        <f>SUM(C175:C180)</f>
        <v>185041</v>
      </c>
      <c r="D181" s="33">
        <f>SUM(D175:D180)</f>
        <v>228036</v>
      </c>
      <c r="E181" s="34">
        <f t="shared" si="19"/>
        <v>42995</v>
      </c>
      <c r="F181" s="141"/>
      <c r="G181" s="35"/>
      <c r="H181" s="48">
        <f>SUM(H175:H180)</f>
        <v>793100</v>
      </c>
      <c r="I181" s="36">
        <f t="shared" si="20"/>
        <v>565064</v>
      </c>
      <c r="J181" s="67"/>
      <c r="K181" s="73">
        <f>SUM(K175:K180)</f>
        <v>793077</v>
      </c>
      <c r="L181" s="86">
        <f t="shared" si="21"/>
        <v>-23</v>
      </c>
      <c r="M181" s="79"/>
      <c r="N181" s="48">
        <f>SUM(N175:N180)</f>
        <v>793077</v>
      </c>
      <c r="O181" s="34">
        <f t="shared" si="22"/>
        <v>0</v>
      </c>
      <c r="P181" s="101"/>
      <c r="Q181" s="48">
        <f>SUM(Q175:Q180)</f>
        <v>790625</v>
      </c>
      <c r="R181" s="34">
        <f t="shared" si="23"/>
        <v>-2452</v>
      </c>
      <c r="S181" s="101"/>
    </row>
    <row r="182" spans="1:19" ht="30" customHeight="1" thickBot="1">
      <c r="A182" s="194" t="s">
        <v>154</v>
      </c>
      <c r="B182" s="195"/>
      <c r="C182" s="27">
        <f>C181</f>
        <v>185041</v>
      </c>
      <c r="D182" s="27">
        <f>D181</f>
        <v>228036</v>
      </c>
      <c r="E182" s="28">
        <f t="shared" si="19"/>
        <v>42995</v>
      </c>
      <c r="F182" s="142"/>
      <c r="G182" s="29"/>
      <c r="H182" s="57">
        <f>H181</f>
        <v>793100</v>
      </c>
      <c r="I182" s="30">
        <f t="shared" si="20"/>
        <v>565064</v>
      </c>
      <c r="J182" s="68"/>
      <c r="K182" s="74">
        <f>K181</f>
        <v>793077</v>
      </c>
      <c r="L182" s="87">
        <f t="shared" si="21"/>
        <v>-23</v>
      </c>
      <c r="M182" s="80"/>
      <c r="N182" s="57">
        <f>N181</f>
        <v>793077</v>
      </c>
      <c r="O182" s="28">
        <f t="shared" si="22"/>
        <v>0</v>
      </c>
      <c r="P182" s="102"/>
      <c r="Q182" s="57">
        <f>Q181</f>
        <v>790625</v>
      </c>
      <c r="R182" s="28">
        <f t="shared" si="23"/>
        <v>-2452</v>
      </c>
      <c r="S182" s="102"/>
    </row>
    <row r="183" spans="1:19" ht="30" customHeight="1">
      <c r="A183" s="204" t="s">
        <v>232</v>
      </c>
      <c r="B183" s="11" t="s">
        <v>155</v>
      </c>
      <c r="C183" s="12">
        <v>2793</v>
      </c>
      <c r="D183" s="12">
        <v>2782</v>
      </c>
      <c r="E183" s="50">
        <f t="shared" si="19"/>
        <v>-11</v>
      </c>
      <c r="F183" s="159" t="s">
        <v>353</v>
      </c>
      <c r="G183" s="19"/>
      <c r="H183" s="55">
        <v>2746</v>
      </c>
      <c r="I183" s="14">
        <f t="shared" si="20"/>
        <v>-36</v>
      </c>
      <c r="J183" s="65"/>
      <c r="K183" s="55">
        <v>2746</v>
      </c>
      <c r="L183" s="84">
        <f t="shared" si="21"/>
        <v>0</v>
      </c>
      <c r="M183" s="77"/>
      <c r="N183" s="55">
        <v>2746</v>
      </c>
      <c r="O183" s="13">
        <f t="shared" si="22"/>
        <v>0</v>
      </c>
      <c r="P183" s="99"/>
      <c r="Q183" s="55">
        <v>2746</v>
      </c>
      <c r="R183" s="13">
        <f t="shared" si="23"/>
        <v>0</v>
      </c>
      <c r="S183" s="99"/>
    </row>
    <row r="184" spans="1:19" ht="30" customHeight="1">
      <c r="A184" s="205"/>
      <c r="B184" s="7" t="s">
        <v>156</v>
      </c>
      <c r="C184" s="2">
        <v>5740</v>
      </c>
      <c r="D184" s="2">
        <v>4744</v>
      </c>
      <c r="E184" s="51">
        <f t="shared" si="19"/>
        <v>-996</v>
      </c>
      <c r="F184" s="148" t="s">
        <v>354</v>
      </c>
      <c r="G184" s="20"/>
      <c r="H184" s="56">
        <v>4744</v>
      </c>
      <c r="I184" s="1">
        <f t="shared" si="20"/>
        <v>0</v>
      </c>
      <c r="J184" s="66"/>
      <c r="K184" s="56">
        <v>4744</v>
      </c>
      <c r="L184" s="85">
        <f t="shared" si="21"/>
        <v>0</v>
      </c>
      <c r="M184" s="78"/>
      <c r="N184" s="56">
        <v>4744</v>
      </c>
      <c r="O184" s="3">
        <f t="shared" si="22"/>
        <v>0</v>
      </c>
      <c r="P184" s="100"/>
      <c r="Q184" s="56">
        <v>4744</v>
      </c>
      <c r="R184" s="3">
        <f t="shared" si="23"/>
        <v>0</v>
      </c>
      <c r="S184" s="100"/>
    </row>
    <row r="185" spans="1:19" ht="30" customHeight="1">
      <c r="A185" s="205"/>
      <c r="B185" s="7" t="s">
        <v>157</v>
      </c>
      <c r="C185" s="2">
        <v>7414</v>
      </c>
      <c r="D185" s="2">
        <v>18357</v>
      </c>
      <c r="E185" s="51">
        <f t="shared" si="19"/>
        <v>10943</v>
      </c>
      <c r="F185" s="148" t="s">
        <v>355</v>
      </c>
      <c r="G185" s="20"/>
      <c r="H185" s="56">
        <v>17555</v>
      </c>
      <c r="I185" s="1">
        <f t="shared" si="20"/>
        <v>-802</v>
      </c>
      <c r="J185" s="66" t="s">
        <v>409</v>
      </c>
      <c r="K185" s="56">
        <v>17555</v>
      </c>
      <c r="L185" s="85">
        <f t="shared" si="21"/>
        <v>0</v>
      </c>
      <c r="M185" s="78"/>
      <c r="N185" s="56">
        <v>17555</v>
      </c>
      <c r="O185" s="3">
        <f t="shared" si="22"/>
        <v>0</v>
      </c>
      <c r="P185" s="100"/>
      <c r="Q185" s="56">
        <v>17555</v>
      </c>
      <c r="R185" s="3">
        <f t="shared" si="23"/>
        <v>0</v>
      </c>
      <c r="S185" s="100"/>
    </row>
    <row r="186" spans="1:19" ht="30" customHeight="1">
      <c r="A186" s="205"/>
      <c r="B186" s="7" t="s">
        <v>158</v>
      </c>
      <c r="C186" s="2">
        <v>43204</v>
      </c>
      <c r="D186" s="2">
        <v>50727</v>
      </c>
      <c r="E186" s="51">
        <f t="shared" si="19"/>
        <v>7523</v>
      </c>
      <c r="F186" s="148" t="s">
        <v>356</v>
      </c>
      <c r="G186" s="20"/>
      <c r="H186" s="56">
        <v>49691</v>
      </c>
      <c r="I186" s="1">
        <f t="shared" si="20"/>
        <v>-1036</v>
      </c>
      <c r="J186" s="66" t="s">
        <v>456</v>
      </c>
      <c r="K186" s="56">
        <v>49691</v>
      </c>
      <c r="L186" s="85">
        <f t="shared" si="21"/>
        <v>0</v>
      </c>
      <c r="M186" s="78"/>
      <c r="N186" s="56">
        <v>51922</v>
      </c>
      <c r="O186" s="3">
        <f t="shared" si="22"/>
        <v>2231</v>
      </c>
      <c r="P186" s="100" t="s">
        <v>571</v>
      </c>
      <c r="Q186" s="56">
        <v>51922</v>
      </c>
      <c r="R186" s="3">
        <f t="shared" si="23"/>
        <v>0</v>
      </c>
      <c r="S186" s="100"/>
    </row>
    <row r="187" spans="1:19" ht="30" customHeight="1">
      <c r="A187" s="205"/>
      <c r="B187" s="7" t="s">
        <v>159</v>
      </c>
      <c r="C187" s="2">
        <v>115179</v>
      </c>
      <c r="D187" s="2">
        <v>117750</v>
      </c>
      <c r="E187" s="51">
        <f t="shared" si="19"/>
        <v>2571</v>
      </c>
      <c r="F187" s="148" t="s">
        <v>357</v>
      </c>
      <c r="G187" s="20"/>
      <c r="H187" s="56">
        <v>115869</v>
      </c>
      <c r="I187" s="1">
        <f t="shared" si="20"/>
        <v>-1881</v>
      </c>
      <c r="J187" s="66" t="s">
        <v>470</v>
      </c>
      <c r="K187" s="56">
        <v>115869</v>
      </c>
      <c r="L187" s="85">
        <f t="shared" si="21"/>
        <v>0</v>
      </c>
      <c r="M187" s="78"/>
      <c r="N187" s="56">
        <v>115869</v>
      </c>
      <c r="O187" s="3">
        <f t="shared" si="22"/>
        <v>0</v>
      </c>
      <c r="P187" s="100"/>
      <c r="Q187" s="56">
        <v>115869</v>
      </c>
      <c r="R187" s="3">
        <f t="shared" si="23"/>
        <v>0</v>
      </c>
      <c r="S187" s="100"/>
    </row>
    <row r="188" spans="1:19" ht="30" customHeight="1">
      <c r="A188" s="205"/>
      <c r="B188" s="7" t="s">
        <v>160</v>
      </c>
      <c r="C188" s="2">
        <v>12089</v>
      </c>
      <c r="D188" s="2">
        <v>14223</v>
      </c>
      <c r="E188" s="51">
        <f t="shared" si="19"/>
        <v>2134</v>
      </c>
      <c r="F188" s="148" t="s">
        <v>358</v>
      </c>
      <c r="G188" s="20"/>
      <c r="H188" s="56">
        <v>14211</v>
      </c>
      <c r="I188" s="1">
        <f t="shared" si="20"/>
        <v>-12</v>
      </c>
      <c r="J188" s="66"/>
      <c r="K188" s="56">
        <v>14211</v>
      </c>
      <c r="L188" s="85">
        <f t="shared" si="21"/>
        <v>0</v>
      </c>
      <c r="M188" s="78"/>
      <c r="N188" s="56">
        <v>14211</v>
      </c>
      <c r="O188" s="3">
        <f t="shared" si="22"/>
        <v>0</v>
      </c>
      <c r="P188" s="100"/>
      <c r="Q188" s="56">
        <v>14211</v>
      </c>
      <c r="R188" s="3">
        <f t="shared" si="23"/>
        <v>0</v>
      </c>
      <c r="S188" s="100"/>
    </row>
    <row r="189" spans="1:19" ht="30" customHeight="1">
      <c r="A189" s="205"/>
      <c r="B189" s="7" t="s">
        <v>161</v>
      </c>
      <c r="C189" s="2">
        <v>198258</v>
      </c>
      <c r="D189" s="2">
        <v>201128</v>
      </c>
      <c r="E189" s="51">
        <f t="shared" si="19"/>
        <v>2870</v>
      </c>
      <c r="F189" s="148" t="s">
        <v>359</v>
      </c>
      <c r="G189" s="20"/>
      <c r="H189" s="56">
        <v>197957</v>
      </c>
      <c r="I189" s="1">
        <f t="shared" si="20"/>
        <v>-3171</v>
      </c>
      <c r="J189" s="66" t="s">
        <v>457</v>
      </c>
      <c r="K189" s="56">
        <v>197957</v>
      </c>
      <c r="L189" s="85">
        <f t="shared" si="21"/>
        <v>0</v>
      </c>
      <c r="M189" s="78"/>
      <c r="N189" s="56">
        <v>197957</v>
      </c>
      <c r="O189" s="3">
        <f t="shared" si="22"/>
        <v>0</v>
      </c>
      <c r="P189" s="100"/>
      <c r="Q189" s="56">
        <v>203539</v>
      </c>
      <c r="R189" s="3">
        <f t="shared" si="23"/>
        <v>5582</v>
      </c>
      <c r="S189" s="100" t="s">
        <v>565</v>
      </c>
    </row>
    <row r="190" spans="1:19" ht="30" customHeight="1">
      <c r="A190" s="205"/>
      <c r="B190" s="7" t="s">
        <v>162</v>
      </c>
      <c r="C190" s="2">
        <v>56624</v>
      </c>
      <c r="D190" s="2">
        <v>290723</v>
      </c>
      <c r="E190" s="51">
        <f t="shared" si="19"/>
        <v>234099</v>
      </c>
      <c r="F190" s="148" t="s">
        <v>360</v>
      </c>
      <c r="G190" s="20"/>
      <c r="H190" s="56">
        <v>350960</v>
      </c>
      <c r="I190" s="1">
        <f t="shared" si="20"/>
        <v>60237</v>
      </c>
      <c r="J190" s="66" t="s">
        <v>458</v>
      </c>
      <c r="K190" s="56">
        <v>350960</v>
      </c>
      <c r="L190" s="85">
        <f t="shared" si="21"/>
        <v>0</v>
      </c>
      <c r="M190" s="78"/>
      <c r="N190" s="56">
        <v>350960</v>
      </c>
      <c r="O190" s="3">
        <f t="shared" si="22"/>
        <v>0</v>
      </c>
      <c r="P190" s="100"/>
      <c r="Q190" s="56">
        <v>48710</v>
      </c>
      <c r="R190" s="3">
        <f t="shared" si="23"/>
        <v>-302250</v>
      </c>
      <c r="S190" s="100" t="s">
        <v>567</v>
      </c>
    </row>
    <row r="191" spans="1:19" ht="30" customHeight="1">
      <c r="A191" s="205"/>
      <c r="B191" s="7" t="s">
        <v>163</v>
      </c>
      <c r="C191" s="2">
        <v>204542</v>
      </c>
      <c r="D191" s="2">
        <v>201498</v>
      </c>
      <c r="E191" s="51">
        <f t="shared" si="19"/>
        <v>-3044</v>
      </c>
      <c r="F191" s="148" t="s">
        <v>361</v>
      </c>
      <c r="G191" s="20"/>
      <c r="H191" s="56">
        <v>200784</v>
      </c>
      <c r="I191" s="1">
        <f t="shared" si="20"/>
        <v>-714</v>
      </c>
      <c r="J191" s="66" t="s">
        <v>442</v>
      </c>
      <c r="K191" s="56">
        <v>200784</v>
      </c>
      <c r="L191" s="85">
        <f t="shared" si="21"/>
        <v>0</v>
      </c>
      <c r="M191" s="78"/>
      <c r="N191" s="56">
        <v>200784</v>
      </c>
      <c r="O191" s="3">
        <f t="shared" si="22"/>
        <v>0</v>
      </c>
      <c r="P191" s="100"/>
      <c r="Q191" s="56">
        <v>200084</v>
      </c>
      <c r="R191" s="3">
        <f t="shared" si="23"/>
        <v>-700</v>
      </c>
      <c r="S191" s="100" t="s">
        <v>564</v>
      </c>
    </row>
    <row r="192" spans="1:19" ht="30" customHeight="1">
      <c r="A192" s="205"/>
      <c r="B192" s="7" t="s">
        <v>164</v>
      </c>
      <c r="C192" s="2">
        <v>34652</v>
      </c>
      <c r="D192" s="2">
        <v>33150</v>
      </c>
      <c r="E192" s="51">
        <f t="shared" si="19"/>
        <v>-1502</v>
      </c>
      <c r="F192" s="148" t="s">
        <v>362</v>
      </c>
      <c r="G192" s="20"/>
      <c r="H192" s="56">
        <v>33150</v>
      </c>
      <c r="I192" s="1">
        <f t="shared" si="20"/>
        <v>0</v>
      </c>
      <c r="J192" s="66"/>
      <c r="K192" s="56">
        <v>33150</v>
      </c>
      <c r="L192" s="85">
        <f t="shared" si="21"/>
        <v>0</v>
      </c>
      <c r="M192" s="78"/>
      <c r="N192" s="56">
        <v>33150</v>
      </c>
      <c r="O192" s="3">
        <f t="shared" si="22"/>
        <v>0</v>
      </c>
      <c r="P192" s="100"/>
      <c r="Q192" s="56">
        <v>33150</v>
      </c>
      <c r="R192" s="3">
        <f t="shared" si="23"/>
        <v>0</v>
      </c>
      <c r="S192" s="100"/>
    </row>
    <row r="193" spans="1:19" ht="30" customHeight="1">
      <c r="A193" s="205"/>
      <c r="B193" s="7" t="s">
        <v>165</v>
      </c>
      <c r="C193" s="2">
        <v>6185</v>
      </c>
      <c r="D193" s="2">
        <v>6185</v>
      </c>
      <c r="E193" s="51">
        <f t="shared" si="19"/>
        <v>0</v>
      </c>
      <c r="F193" s="148" t="s">
        <v>363</v>
      </c>
      <c r="G193" s="20"/>
      <c r="H193" s="56">
        <v>6185</v>
      </c>
      <c r="I193" s="1">
        <f t="shared" si="20"/>
        <v>0</v>
      </c>
      <c r="J193" s="66"/>
      <c r="K193" s="56">
        <v>6185</v>
      </c>
      <c r="L193" s="85">
        <f t="shared" si="21"/>
        <v>0</v>
      </c>
      <c r="M193" s="78"/>
      <c r="N193" s="56">
        <v>6185</v>
      </c>
      <c r="O193" s="3">
        <f t="shared" si="22"/>
        <v>0</v>
      </c>
      <c r="P193" s="100"/>
      <c r="Q193" s="56">
        <v>6185</v>
      </c>
      <c r="R193" s="3">
        <f t="shared" si="23"/>
        <v>0</v>
      </c>
      <c r="S193" s="100"/>
    </row>
    <row r="194" spans="1:19" ht="30" customHeight="1">
      <c r="A194" s="205"/>
      <c r="B194" s="7" t="s">
        <v>166</v>
      </c>
      <c r="C194" s="2">
        <v>18729</v>
      </c>
      <c r="D194" s="2">
        <v>22678</v>
      </c>
      <c r="E194" s="51">
        <f t="shared" si="19"/>
        <v>3949</v>
      </c>
      <c r="F194" s="148" t="s">
        <v>364</v>
      </c>
      <c r="G194" s="20"/>
      <c r="H194" s="56">
        <v>19297</v>
      </c>
      <c r="I194" s="1">
        <f t="shared" si="20"/>
        <v>-3381</v>
      </c>
      <c r="J194" s="66" t="s">
        <v>459</v>
      </c>
      <c r="K194" s="56">
        <v>19297</v>
      </c>
      <c r="L194" s="85">
        <f t="shared" si="21"/>
        <v>0</v>
      </c>
      <c r="M194" s="78"/>
      <c r="N194" s="56">
        <v>19297</v>
      </c>
      <c r="O194" s="3">
        <f t="shared" si="22"/>
        <v>0</v>
      </c>
      <c r="P194" s="100"/>
      <c r="Q194" s="56">
        <v>19297</v>
      </c>
      <c r="R194" s="3">
        <f t="shared" si="23"/>
        <v>0</v>
      </c>
      <c r="S194" s="100"/>
    </row>
    <row r="195" spans="1:19" ht="30" customHeight="1">
      <c r="A195" s="205"/>
      <c r="B195" s="7" t="s">
        <v>167</v>
      </c>
      <c r="C195" s="2">
        <v>21280</v>
      </c>
      <c r="D195" s="2">
        <v>18245</v>
      </c>
      <c r="E195" s="51">
        <f t="shared" si="19"/>
        <v>-3035</v>
      </c>
      <c r="F195" s="148" t="s">
        <v>365</v>
      </c>
      <c r="G195" s="20"/>
      <c r="H195" s="56">
        <v>18245</v>
      </c>
      <c r="I195" s="1">
        <f t="shared" si="20"/>
        <v>0</v>
      </c>
      <c r="J195" s="66"/>
      <c r="K195" s="56">
        <v>18245</v>
      </c>
      <c r="L195" s="85">
        <f t="shared" si="21"/>
        <v>0</v>
      </c>
      <c r="M195" s="78"/>
      <c r="N195" s="56">
        <v>18245</v>
      </c>
      <c r="O195" s="3">
        <f t="shared" si="22"/>
        <v>0</v>
      </c>
      <c r="P195" s="100"/>
      <c r="Q195" s="56">
        <v>18245</v>
      </c>
      <c r="R195" s="3">
        <f t="shared" si="23"/>
        <v>0</v>
      </c>
      <c r="S195" s="100"/>
    </row>
    <row r="196" spans="1:19" ht="30" customHeight="1">
      <c r="A196" s="205"/>
      <c r="B196" s="7" t="s">
        <v>168</v>
      </c>
      <c r="C196" s="2">
        <v>89471</v>
      </c>
      <c r="D196" s="2">
        <v>88769</v>
      </c>
      <c r="E196" s="51">
        <f t="shared" si="19"/>
        <v>-702</v>
      </c>
      <c r="F196" s="148" t="s">
        <v>361</v>
      </c>
      <c r="G196" s="20"/>
      <c r="H196" s="56">
        <v>86764</v>
      </c>
      <c r="I196" s="1">
        <f t="shared" si="20"/>
        <v>-2005</v>
      </c>
      <c r="J196" s="66" t="s">
        <v>442</v>
      </c>
      <c r="K196" s="56">
        <v>86764</v>
      </c>
      <c r="L196" s="85">
        <f t="shared" si="21"/>
        <v>0</v>
      </c>
      <c r="M196" s="78"/>
      <c r="N196" s="56">
        <v>86764</v>
      </c>
      <c r="O196" s="3">
        <f t="shared" si="22"/>
        <v>0</v>
      </c>
      <c r="P196" s="100"/>
      <c r="Q196" s="56">
        <v>86464</v>
      </c>
      <c r="R196" s="3">
        <f t="shared" si="23"/>
        <v>-300</v>
      </c>
      <c r="S196" s="100" t="s">
        <v>564</v>
      </c>
    </row>
    <row r="197" spans="1:19" ht="30" customHeight="1">
      <c r="A197" s="205"/>
      <c r="B197" s="7" t="s">
        <v>169</v>
      </c>
      <c r="C197" s="2">
        <v>17471</v>
      </c>
      <c r="D197" s="2">
        <v>17033</v>
      </c>
      <c r="E197" s="51">
        <f t="shared" si="19"/>
        <v>-438</v>
      </c>
      <c r="F197" s="148" t="s">
        <v>366</v>
      </c>
      <c r="G197" s="20"/>
      <c r="H197" s="56">
        <v>17033</v>
      </c>
      <c r="I197" s="1">
        <f t="shared" si="20"/>
        <v>0</v>
      </c>
      <c r="J197" s="66"/>
      <c r="K197" s="56">
        <v>17033</v>
      </c>
      <c r="L197" s="85">
        <f t="shared" si="21"/>
        <v>0</v>
      </c>
      <c r="M197" s="78"/>
      <c r="N197" s="56">
        <v>17033</v>
      </c>
      <c r="O197" s="3">
        <f t="shared" si="22"/>
        <v>0</v>
      </c>
      <c r="P197" s="100"/>
      <c r="Q197" s="56">
        <v>17033</v>
      </c>
      <c r="R197" s="3">
        <f t="shared" si="23"/>
        <v>0</v>
      </c>
      <c r="S197" s="100"/>
    </row>
    <row r="198" spans="1:19" ht="30" customHeight="1">
      <c r="A198" s="205"/>
      <c r="B198" s="7" t="s">
        <v>170</v>
      </c>
      <c r="C198" s="2">
        <v>3629</v>
      </c>
      <c r="D198" s="2">
        <v>4282</v>
      </c>
      <c r="E198" s="51">
        <f t="shared" si="19"/>
        <v>653</v>
      </c>
      <c r="F198" s="148" t="s">
        <v>367</v>
      </c>
      <c r="G198" s="20"/>
      <c r="H198" s="56">
        <v>4282</v>
      </c>
      <c r="I198" s="1">
        <f t="shared" si="20"/>
        <v>0</v>
      </c>
      <c r="J198" s="66"/>
      <c r="K198" s="56">
        <v>4282</v>
      </c>
      <c r="L198" s="85">
        <f t="shared" si="21"/>
        <v>0</v>
      </c>
      <c r="M198" s="78"/>
      <c r="N198" s="56">
        <v>4282</v>
      </c>
      <c r="O198" s="3">
        <f t="shared" si="22"/>
        <v>0</v>
      </c>
      <c r="P198" s="100"/>
      <c r="Q198" s="56">
        <v>4282</v>
      </c>
      <c r="R198" s="3">
        <f t="shared" si="23"/>
        <v>0</v>
      </c>
      <c r="S198" s="100"/>
    </row>
    <row r="199" spans="1:19" ht="30" customHeight="1">
      <c r="A199" s="205"/>
      <c r="B199" s="7" t="s">
        <v>171</v>
      </c>
      <c r="C199" s="2">
        <v>27201</v>
      </c>
      <c r="D199" s="2">
        <v>32878</v>
      </c>
      <c r="E199" s="51">
        <f t="shared" si="19"/>
        <v>5677</v>
      </c>
      <c r="F199" s="148" t="s">
        <v>368</v>
      </c>
      <c r="G199" s="20"/>
      <c r="H199" s="56">
        <v>28620</v>
      </c>
      <c r="I199" s="1">
        <f t="shared" si="20"/>
        <v>-4258</v>
      </c>
      <c r="J199" s="66" t="s">
        <v>459</v>
      </c>
      <c r="K199" s="56">
        <v>28620</v>
      </c>
      <c r="L199" s="85">
        <f t="shared" si="21"/>
        <v>0</v>
      </c>
      <c r="M199" s="78"/>
      <c r="N199" s="56">
        <v>28620</v>
      </c>
      <c r="O199" s="3">
        <f t="shared" si="22"/>
        <v>0</v>
      </c>
      <c r="P199" s="100"/>
      <c r="Q199" s="56">
        <v>28620</v>
      </c>
      <c r="R199" s="3">
        <f t="shared" si="23"/>
        <v>0</v>
      </c>
      <c r="S199" s="100"/>
    </row>
    <row r="200" spans="1:19" ht="30" customHeight="1">
      <c r="A200" s="205"/>
      <c r="B200" s="43" t="s">
        <v>228</v>
      </c>
      <c r="C200" s="33">
        <f>SUM(C183:C199)</f>
        <v>864461</v>
      </c>
      <c r="D200" s="33">
        <f>SUM(D183:D199)</f>
        <v>1125152</v>
      </c>
      <c r="E200" s="52">
        <f t="shared" si="19"/>
        <v>260691</v>
      </c>
      <c r="F200" s="160"/>
      <c r="G200" s="35"/>
      <c r="H200" s="48">
        <f>SUM(H183:H199)</f>
        <v>1168093</v>
      </c>
      <c r="I200" s="36">
        <f t="shared" si="20"/>
        <v>42941</v>
      </c>
      <c r="J200" s="67"/>
      <c r="K200" s="73">
        <f>SUM(K183:K199)</f>
        <v>1168093</v>
      </c>
      <c r="L200" s="86">
        <f t="shared" si="21"/>
        <v>0</v>
      </c>
      <c r="M200" s="79"/>
      <c r="N200" s="48">
        <f>SUM(N183:N199)</f>
        <v>1170324</v>
      </c>
      <c r="O200" s="34">
        <f t="shared" si="22"/>
        <v>2231</v>
      </c>
      <c r="P200" s="101"/>
      <c r="Q200" s="48">
        <f>SUM(Q183:Q199)</f>
        <v>872656</v>
      </c>
      <c r="R200" s="34">
        <f t="shared" si="23"/>
        <v>-297668</v>
      </c>
      <c r="S200" s="101"/>
    </row>
    <row r="201" spans="1:19" ht="30" customHeight="1">
      <c r="A201" s="205"/>
      <c r="B201" s="7" t="s">
        <v>172</v>
      </c>
      <c r="C201" s="2">
        <v>348259</v>
      </c>
      <c r="D201" s="2">
        <v>354254</v>
      </c>
      <c r="E201" s="51">
        <f t="shared" si="19"/>
        <v>5995</v>
      </c>
      <c r="F201" s="148" t="s">
        <v>348</v>
      </c>
      <c r="G201" s="20"/>
      <c r="H201" s="56">
        <v>353789</v>
      </c>
      <c r="I201" s="1">
        <f t="shared" ref="I201:I250" si="37">H201-D201</f>
        <v>-465</v>
      </c>
      <c r="J201" s="66" t="s">
        <v>460</v>
      </c>
      <c r="K201" s="72">
        <v>353789</v>
      </c>
      <c r="L201" s="85">
        <f t="shared" si="21"/>
        <v>0</v>
      </c>
      <c r="M201" s="78"/>
      <c r="N201" s="56">
        <v>353789</v>
      </c>
      <c r="O201" s="3">
        <f t="shared" ref="O201:O250" si="38">N201-K201</f>
        <v>0</v>
      </c>
      <c r="P201" s="100"/>
      <c r="Q201" s="56">
        <v>353789</v>
      </c>
      <c r="R201" s="3">
        <f t="shared" ref="R201:R250" si="39">Q201-N201</f>
        <v>0</v>
      </c>
      <c r="S201" s="100"/>
    </row>
    <row r="202" spans="1:19" ht="30" customHeight="1">
      <c r="A202" s="205"/>
      <c r="B202" s="7" t="s">
        <v>173</v>
      </c>
      <c r="C202" s="2">
        <v>75842</v>
      </c>
      <c r="D202" s="2">
        <v>54571</v>
      </c>
      <c r="E202" s="51">
        <f t="shared" ref="E202:E250" si="40">D202-C202</f>
        <v>-21271</v>
      </c>
      <c r="F202" s="150" t="s">
        <v>349</v>
      </c>
      <c r="G202" s="20"/>
      <c r="H202" s="56">
        <v>53786</v>
      </c>
      <c r="I202" s="1">
        <f t="shared" si="37"/>
        <v>-785</v>
      </c>
      <c r="J202" s="66" t="s">
        <v>461</v>
      </c>
      <c r="K202" s="72">
        <v>53786</v>
      </c>
      <c r="L202" s="85">
        <f t="shared" ref="L202:L250" si="41">K202-H202</f>
        <v>0</v>
      </c>
      <c r="M202" s="78"/>
      <c r="N202" s="56">
        <v>53786</v>
      </c>
      <c r="O202" s="3">
        <f t="shared" si="38"/>
        <v>0</v>
      </c>
      <c r="P202" s="100"/>
      <c r="Q202" s="56">
        <v>53786</v>
      </c>
      <c r="R202" s="3">
        <f t="shared" si="39"/>
        <v>0</v>
      </c>
      <c r="S202" s="100"/>
    </row>
    <row r="203" spans="1:19" ht="30" customHeight="1">
      <c r="A203" s="205"/>
      <c r="B203" s="7" t="s">
        <v>174</v>
      </c>
      <c r="C203" s="2">
        <v>18700</v>
      </c>
      <c r="D203" s="2">
        <v>51873</v>
      </c>
      <c r="E203" s="51">
        <f t="shared" si="40"/>
        <v>33173</v>
      </c>
      <c r="F203" s="148" t="s">
        <v>350</v>
      </c>
      <c r="G203" s="20"/>
      <c r="H203" s="56">
        <v>51873</v>
      </c>
      <c r="I203" s="1">
        <f t="shared" si="37"/>
        <v>0</v>
      </c>
      <c r="J203" s="66"/>
      <c r="K203" s="72">
        <v>51873</v>
      </c>
      <c r="L203" s="85">
        <f t="shared" si="41"/>
        <v>0</v>
      </c>
      <c r="M203" s="78"/>
      <c r="N203" s="56">
        <v>51873</v>
      </c>
      <c r="O203" s="3">
        <f t="shared" si="38"/>
        <v>0</v>
      </c>
      <c r="P203" s="100"/>
      <c r="Q203" s="56">
        <v>51873</v>
      </c>
      <c r="R203" s="3">
        <f t="shared" si="39"/>
        <v>0</v>
      </c>
      <c r="S203" s="100"/>
    </row>
    <row r="204" spans="1:19" ht="30" customHeight="1">
      <c r="A204" s="205"/>
      <c r="B204" s="32" t="s">
        <v>229</v>
      </c>
      <c r="C204" s="33">
        <f>SUM(C201:C203)</f>
        <v>442801</v>
      </c>
      <c r="D204" s="33">
        <f>SUM(D201:D203)</f>
        <v>460698</v>
      </c>
      <c r="E204" s="52">
        <f t="shared" si="40"/>
        <v>17897</v>
      </c>
      <c r="F204" s="160"/>
      <c r="G204" s="35"/>
      <c r="H204" s="48">
        <f>SUM(H201:H203)</f>
        <v>459448</v>
      </c>
      <c r="I204" s="36">
        <f t="shared" si="37"/>
        <v>-1250</v>
      </c>
      <c r="J204" s="67"/>
      <c r="K204" s="73">
        <f>SUM(K201:K203)</f>
        <v>459448</v>
      </c>
      <c r="L204" s="86">
        <f t="shared" si="41"/>
        <v>0</v>
      </c>
      <c r="M204" s="79"/>
      <c r="N204" s="48">
        <f>SUM(N201:N203)</f>
        <v>459448</v>
      </c>
      <c r="O204" s="34">
        <f t="shared" si="38"/>
        <v>0</v>
      </c>
      <c r="P204" s="101"/>
      <c r="Q204" s="48">
        <f>SUM(Q201:Q203)</f>
        <v>459448</v>
      </c>
      <c r="R204" s="34">
        <f t="shared" si="39"/>
        <v>0</v>
      </c>
      <c r="S204" s="101"/>
    </row>
    <row r="205" spans="1:19" ht="30" customHeight="1">
      <c r="A205" s="205"/>
      <c r="B205" s="7" t="s">
        <v>175</v>
      </c>
      <c r="C205" s="2">
        <v>2328</v>
      </c>
      <c r="D205" s="2">
        <v>1426</v>
      </c>
      <c r="E205" s="51">
        <f t="shared" si="40"/>
        <v>-902</v>
      </c>
      <c r="F205" s="148" t="s">
        <v>300</v>
      </c>
      <c r="G205" s="20"/>
      <c r="H205" s="56">
        <v>2308</v>
      </c>
      <c r="I205" s="1">
        <f t="shared" si="37"/>
        <v>882</v>
      </c>
      <c r="J205" s="66" t="s">
        <v>462</v>
      </c>
      <c r="K205" s="72">
        <v>2308</v>
      </c>
      <c r="L205" s="85">
        <f t="shared" si="41"/>
        <v>0</v>
      </c>
      <c r="M205" s="78"/>
      <c r="N205" s="56">
        <v>2308</v>
      </c>
      <c r="O205" s="3">
        <f t="shared" si="38"/>
        <v>0</v>
      </c>
      <c r="P205" s="100"/>
      <c r="Q205" s="56">
        <v>2308</v>
      </c>
      <c r="R205" s="3">
        <f t="shared" si="39"/>
        <v>0</v>
      </c>
      <c r="S205" s="100"/>
    </row>
    <row r="206" spans="1:19" ht="30" customHeight="1">
      <c r="A206" s="205"/>
      <c r="B206" s="7" t="s">
        <v>176</v>
      </c>
      <c r="C206" s="2">
        <v>2997</v>
      </c>
      <c r="D206" s="2">
        <v>2997</v>
      </c>
      <c r="E206" s="51">
        <f t="shared" si="40"/>
        <v>0</v>
      </c>
      <c r="F206" s="148" t="s">
        <v>301</v>
      </c>
      <c r="G206" s="20"/>
      <c r="H206" s="56">
        <v>2997</v>
      </c>
      <c r="I206" s="1">
        <f t="shared" si="37"/>
        <v>0</v>
      </c>
      <c r="J206" s="66"/>
      <c r="K206" s="72">
        <v>2997</v>
      </c>
      <c r="L206" s="85">
        <f t="shared" si="41"/>
        <v>0</v>
      </c>
      <c r="M206" s="78"/>
      <c r="N206" s="56">
        <v>2997</v>
      </c>
      <c r="O206" s="3">
        <f t="shared" si="38"/>
        <v>0</v>
      </c>
      <c r="P206" s="100"/>
      <c r="Q206" s="56">
        <v>2997</v>
      </c>
      <c r="R206" s="3">
        <f t="shared" si="39"/>
        <v>0</v>
      </c>
      <c r="S206" s="100"/>
    </row>
    <row r="207" spans="1:19" ht="30" customHeight="1">
      <c r="A207" s="205"/>
      <c r="B207" s="7" t="s">
        <v>177</v>
      </c>
      <c r="C207" s="2">
        <v>3442</v>
      </c>
      <c r="D207" s="2">
        <v>3419</v>
      </c>
      <c r="E207" s="51">
        <f t="shared" si="40"/>
        <v>-23</v>
      </c>
      <c r="F207" s="148" t="s">
        <v>302</v>
      </c>
      <c r="G207" s="20"/>
      <c r="H207" s="56">
        <v>3419</v>
      </c>
      <c r="I207" s="1">
        <f t="shared" si="37"/>
        <v>0</v>
      </c>
      <c r="J207" s="66"/>
      <c r="K207" s="72">
        <v>3419</v>
      </c>
      <c r="L207" s="85">
        <f t="shared" si="41"/>
        <v>0</v>
      </c>
      <c r="M207" s="78"/>
      <c r="N207" s="56">
        <v>3419</v>
      </c>
      <c r="O207" s="3">
        <f t="shared" si="38"/>
        <v>0</v>
      </c>
      <c r="P207" s="100"/>
      <c r="Q207" s="56">
        <v>3419</v>
      </c>
      <c r="R207" s="3">
        <f t="shared" si="39"/>
        <v>0</v>
      </c>
      <c r="S207" s="100"/>
    </row>
    <row r="208" spans="1:19" ht="30" customHeight="1">
      <c r="A208" s="205"/>
      <c r="B208" s="7" t="s">
        <v>178</v>
      </c>
      <c r="C208" s="2">
        <v>14709</v>
      </c>
      <c r="D208" s="2">
        <v>14950</v>
      </c>
      <c r="E208" s="51">
        <f t="shared" si="40"/>
        <v>241</v>
      </c>
      <c r="F208" s="148" t="s">
        <v>303</v>
      </c>
      <c r="G208" s="20"/>
      <c r="H208" s="56">
        <v>14950</v>
      </c>
      <c r="I208" s="1">
        <f t="shared" si="37"/>
        <v>0</v>
      </c>
      <c r="J208" s="66"/>
      <c r="K208" s="72">
        <v>14950</v>
      </c>
      <c r="L208" s="85">
        <f t="shared" si="41"/>
        <v>0</v>
      </c>
      <c r="M208" s="78"/>
      <c r="N208" s="56">
        <v>14950</v>
      </c>
      <c r="O208" s="3">
        <f t="shared" si="38"/>
        <v>0</v>
      </c>
      <c r="P208" s="100"/>
      <c r="Q208" s="56">
        <v>14950</v>
      </c>
      <c r="R208" s="3">
        <f t="shared" si="39"/>
        <v>0</v>
      </c>
      <c r="S208" s="100"/>
    </row>
    <row r="209" spans="1:19" ht="30" customHeight="1">
      <c r="A209" s="205"/>
      <c r="B209" s="7" t="s">
        <v>179</v>
      </c>
      <c r="C209" s="2">
        <v>28992</v>
      </c>
      <c r="D209" s="2">
        <v>23066</v>
      </c>
      <c r="E209" s="51">
        <f t="shared" si="40"/>
        <v>-5926</v>
      </c>
      <c r="F209" s="148" t="s">
        <v>304</v>
      </c>
      <c r="G209" s="20"/>
      <c r="H209" s="56">
        <v>22815</v>
      </c>
      <c r="I209" s="1">
        <f t="shared" si="37"/>
        <v>-251</v>
      </c>
      <c r="J209" s="66" t="s">
        <v>471</v>
      </c>
      <c r="K209" s="72">
        <v>22815</v>
      </c>
      <c r="L209" s="85">
        <f t="shared" si="41"/>
        <v>0</v>
      </c>
      <c r="M209" s="78"/>
      <c r="N209" s="56">
        <v>22815</v>
      </c>
      <c r="O209" s="3">
        <f t="shared" si="38"/>
        <v>0</v>
      </c>
      <c r="P209" s="100"/>
      <c r="Q209" s="56">
        <v>22815</v>
      </c>
      <c r="R209" s="3">
        <f t="shared" si="39"/>
        <v>0</v>
      </c>
      <c r="S209" s="100"/>
    </row>
    <row r="210" spans="1:19" ht="30" customHeight="1">
      <c r="A210" s="205"/>
      <c r="B210" s="7" t="s">
        <v>180</v>
      </c>
      <c r="C210" s="2">
        <v>2869</v>
      </c>
      <c r="D210" s="2">
        <v>2887</v>
      </c>
      <c r="E210" s="51">
        <f t="shared" si="40"/>
        <v>18</v>
      </c>
      <c r="F210" s="148" t="s">
        <v>305</v>
      </c>
      <c r="G210" s="20"/>
      <c r="H210" s="56">
        <v>2887</v>
      </c>
      <c r="I210" s="1">
        <f t="shared" si="37"/>
        <v>0</v>
      </c>
      <c r="J210" s="66"/>
      <c r="K210" s="72">
        <v>2887</v>
      </c>
      <c r="L210" s="85">
        <f t="shared" si="41"/>
        <v>0</v>
      </c>
      <c r="M210" s="78"/>
      <c r="N210" s="56">
        <v>2887</v>
      </c>
      <c r="O210" s="3">
        <f t="shared" si="38"/>
        <v>0</v>
      </c>
      <c r="P210" s="100"/>
      <c r="Q210" s="56">
        <v>2887</v>
      </c>
      <c r="R210" s="3">
        <f t="shared" si="39"/>
        <v>0</v>
      </c>
      <c r="S210" s="100"/>
    </row>
    <row r="211" spans="1:19" ht="30" customHeight="1">
      <c r="A211" s="205"/>
      <c r="B211" s="7" t="s">
        <v>181</v>
      </c>
      <c r="C211" s="2">
        <v>6689</v>
      </c>
      <c r="D211" s="2">
        <v>6648</v>
      </c>
      <c r="E211" s="51">
        <f t="shared" si="40"/>
        <v>-41</v>
      </c>
      <c r="F211" s="148" t="s">
        <v>306</v>
      </c>
      <c r="G211" s="20"/>
      <c r="H211" s="56">
        <v>6648</v>
      </c>
      <c r="I211" s="1">
        <f t="shared" si="37"/>
        <v>0</v>
      </c>
      <c r="J211" s="66"/>
      <c r="K211" s="72">
        <v>6648</v>
      </c>
      <c r="L211" s="85">
        <f t="shared" si="41"/>
        <v>0</v>
      </c>
      <c r="M211" s="78"/>
      <c r="N211" s="56">
        <v>6648</v>
      </c>
      <c r="O211" s="3">
        <f t="shared" si="38"/>
        <v>0</v>
      </c>
      <c r="P211" s="100"/>
      <c r="Q211" s="56">
        <v>6648</v>
      </c>
      <c r="R211" s="3">
        <f t="shared" si="39"/>
        <v>0</v>
      </c>
      <c r="S211" s="100"/>
    </row>
    <row r="212" spans="1:19" ht="30" customHeight="1">
      <c r="A212" s="205"/>
      <c r="B212" s="7" t="s">
        <v>184</v>
      </c>
      <c r="C212" s="2">
        <v>35491</v>
      </c>
      <c r="D212" s="2">
        <v>42129</v>
      </c>
      <c r="E212" s="51">
        <f t="shared" si="40"/>
        <v>6638</v>
      </c>
      <c r="F212" s="148" t="s">
        <v>307</v>
      </c>
      <c r="G212" s="20"/>
      <c r="H212" s="56">
        <v>41895</v>
      </c>
      <c r="I212" s="1">
        <f t="shared" si="37"/>
        <v>-234</v>
      </c>
      <c r="J212" s="66" t="s">
        <v>463</v>
      </c>
      <c r="K212" s="72">
        <v>41895</v>
      </c>
      <c r="L212" s="85">
        <f t="shared" si="41"/>
        <v>0</v>
      </c>
      <c r="M212" s="78"/>
      <c r="N212" s="56">
        <v>41895</v>
      </c>
      <c r="O212" s="3">
        <f t="shared" si="38"/>
        <v>0</v>
      </c>
      <c r="P212" s="100"/>
      <c r="Q212" s="56">
        <v>41895</v>
      </c>
      <c r="R212" s="3">
        <f t="shared" si="39"/>
        <v>0</v>
      </c>
      <c r="S212" s="100"/>
    </row>
    <row r="213" spans="1:19" ht="30" customHeight="1">
      <c r="A213" s="205"/>
      <c r="B213" s="7" t="s">
        <v>185</v>
      </c>
      <c r="C213" s="2">
        <v>2841</v>
      </c>
      <c r="D213" s="2">
        <v>3087</v>
      </c>
      <c r="E213" s="51">
        <f t="shared" si="40"/>
        <v>246</v>
      </c>
      <c r="F213" s="150" t="s">
        <v>308</v>
      </c>
      <c r="G213" s="20"/>
      <c r="H213" s="56">
        <v>3087</v>
      </c>
      <c r="I213" s="1">
        <f t="shared" si="37"/>
        <v>0</v>
      </c>
      <c r="J213" s="66"/>
      <c r="K213" s="72">
        <v>2818</v>
      </c>
      <c r="L213" s="85">
        <f t="shared" si="41"/>
        <v>-269</v>
      </c>
      <c r="M213" s="78" t="s">
        <v>548</v>
      </c>
      <c r="N213" s="56">
        <v>2818</v>
      </c>
      <c r="O213" s="3">
        <f t="shared" si="38"/>
        <v>0</v>
      </c>
      <c r="P213" s="100"/>
      <c r="Q213" s="56">
        <v>2818</v>
      </c>
      <c r="R213" s="3">
        <f t="shared" si="39"/>
        <v>0</v>
      </c>
      <c r="S213" s="100"/>
    </row>
    <row r="214" spans="1:19" ht="30" customHeight="1">
      <c r="A214" s="205"/>
      <c r="B214" s="44" t="s">
        <v>246</v>
      </c>
      <c r="C214" s="33">
        <f>SUM(C205:C213)</f>
        <v>100358</v>
      </c>
      <c r="D214" s="33">
        <f>SUM(D205:D213)</f>
        <v>100609</v>
      </c>
      <c r="E214" s="52">
        <f t="shared" si="40"/>
        <v>251</v>
      </c>
      <c r="F214" s="160"/>
      <c r="G214" s="35"/>
      <c r="H214" s="48">
        <f>SUM(H205:H213)</f>
        <v>101006</v>
      </c>
      <c r="I214" s="36">
        <f t="shared" si="37"/>
        <v>397</v>
      </c>
      <c r="J214" s="67"/>
      <c r="K214" s="73">
        <f>SUM(K205:K213)</f>
        <v>100737</v>
      </c>
      <c r="L214" s="86">
        <f t="shared" si="41"/>
        <v>-269</v>
      </c>
      <c r="M214" s="79"/>
      <c r="N214" s="48">
        <f>SUM(N205:N213)</f>
        <v>100737</v>
      </c>
      <c r="O214" s="34">
        <f t="shared" si="38"/>
        <v>0</v>
      </c>
      <c r="P214" s="101"/>
      <c r="Q214" s="48">
        <f>SUM(Q205:Q213)</f>
        <v>100737</v>
      </c>
      <c r="R214" s="34">
        <f t="shared" si="39"/>
        <v>0</v>
      </c>
      <c r="S214" s="101"/>
    </row>
    <row r="215" spans="1:19" ht="30" customHeight="1">
      <c r="A215" s="205"/>
      <c r="B215" s="7" t="s">
        <v>182</v>
      </c>
      <c r="C215" s="2">
        <v>3851</v>
      </c>
      <c r="D215" s="2">
        <v>1806</v>
      </c>
      <c r="E215" s="51">
        <f t="shared" si="40"/>
        <v>-2045</v>
      </c>
      <c r="F215" s="148" t="s">
        <v>351</v>
      </c>
      <c r="G215" s="20"/>
      <c r="H215" s="56">
        <v>1832</v>
      </c>
      <c r="I215" s="1">
        <f t="shared" si="37"/>
        <v>26</v>
      </c>
      <c r="J215" s="66"/>
      <c r="K215" s="72">
        <v>1832</v>
      </c>
      <c r="L215" s="85">
        <f t="shared" si="41"/>
        <v>0</v>
      </c>
      <c r="M215" s="78"/>
      <c r="N215" s="56">
        <v>1832</v>
      </c>
      <c r="O215" s="3">
        <f t="shared" si="38"/>
        <v>0</v>
      </c>
      <c r="P215" s="100"/>
      <c r="Q215" s="56">
        <v>1044</v>
      </c>
      <c r="R215" s="3">
        <f t="shared" si="39"/>
        <v>-788</v>
      </c>
      <c r="S215" s="100" t="s">
        <v>566</v>
      </c>
    </row>
    <row r="216" spans="1:19" ht="30" customHeight="1">
      <c r="A216" s="205"/>
      <c r="B216" s="7" t="s">
        <v>183</v>
      </c>
      <c r="C216" s="2">
        <v>422607</v>
      </c>
      <c r="D216" s="2">
        <v>105426</v>
      </c>
      <c r="E216" s="51">
        <f t="shared" si="40"/>
        <v>-317181</v>
      </c>
      <c r="F216" s="148" t="s">
        <v>352</v>
      </c>
      <c r="G216" s="20"/>
      <c r="H216" s="56">
        <v>105448</v>
      </c>
      <c r="I216" s="1">
        <f t="shared" si="37"/>
        <v>22</v>
      </c>
      <c r="J216" s="66"/>
      <c r="K216" s="72">
        <v>105448</v>
      </c>
      <c r="L216" s="85">
        <f t="shared" si="41"/>
        <v>0</v>
      </c>
      <c r="M216" s="78"/>
      <c r="N216" s="56">
        <v>105448</v>
      </c>
      <c r="O216" s="3">
        <f t="shared" si="38"/>
        <v>0</v>
      </c>
      <c r="P216" s="100"/>
      <c r="Q216" s="56">
        <v>105448</v>
      </c>
      <c r="R216" s="3">
        <f t="shared" si="39"/>
        <v>0</v>
      </c>
      <c r="S216" s="100"/>
    </row>
    <row r="217" spans="1:19" ht="30" customHeight="1">
      <c r="A217" s="205"/>
      <c r="B217" s="45" t="s">
        <v>230</v>
      </c>
      <c r="C217" s="33">
        <f>SUM(C215:C216)</f>
        <v>426458</v>
      </c>
      <c r="D217" s="33">
        <f>SUM(D215:D216)</f>
        <v>107232</v>
      </c>
      <c r="E217" s="53">
        <f t="shared" si="40"/>
        <v>-319226</v>
      </c>
      <c r="F217" s="160"/>
      <c r="G217" s="46"/>
      <c r="H217" s="59">
        <f>SUM(H215:H216)</f>
        <v>107280</v>
      </c>
      <c r="I217" s="33">
        <f t="shared" si="37"/>
        <v>48</v>
      </c>
      <c r="J217" s="70"/>
      <c r="K217" s="76">
        <f>SUM(K215:K216)</f>
        <v>107280</v>
      </c>
      <c r="L217" s="90">
        <f t="shared" si="41"/>
        <v>0</v>
      </c>
      <c r="M217" s="82"/>
      <c r="N217" s="59">
        <f>SUM(N215:N216)</f>
        <v>107280</v>
      </c>
      <c r="O217" s="92">
        <f t="shared" si="38"/>
        <v>0</v>
      </c>
      <c r="P217" s="104"/>
      <c r="Q217" s="59">
        <f>SUM(Q215:Q216)</f>
        <v>106492</v>
      </c>
      <c r="R217" s="92">
        <f t="shared" si="39"/>
        <v>-788</v>
      </c>
      <c r="S217" s="104"/>
    </row>
    <row r="218" spans="1:19" ht="64.5" customHeight="1">
      <c r="A218" s="205"/>
      <c r="B218" s="7" t="s">
        <v>186</v>
      </c>
      <c r="C218" s="2">
        <v>11713</v>
      </c>
      <c r="D218" s="2">
        <v>11707</v>
      </c>
      <c r="E218" s="51">
        <f t="shared" si="40"/>
        <v>-6</v>
      </c>
      <c r="F218" s="150" t="s">
        <v>311</v>
      </c>
      <c r="G218" s="20"/>
      <c r="H218" s="56">
        <v>11707</v>
      </c>
      <c r="I218" s="1">
        <f t="shared" si="37"/>
        <v>0</v>
      </c>
      <c r="J218" s="66"/>
      <c r="K218" s="72">
        <v>11707</v>
      </c>
      <c r="L218" s="85">
        <f t="shared" si="41"/>
        <v>0</v>
      </c>
      <c r="M218" s="78"/>
      <c r="N218" s="56">
        <v>11707</v>
      </c>
      <c r="O218" s="3">
        <f t="shared" si="38"/>
        <v>0</v>
      </c>
      <c r="P218" s="100"/>
      <c r="Q218" s="56">
        <v>11707</v>
      </c>
      <c r="R218" s="3">
        <f t="shared" si="39"/>
        <v>0</v>
      </c>
      <c r="S218" s="100"/>
    </row>
    <row r="219" spans="1:19" ht="30" customHeight="1">
      <c r="A219" s="205"/>
      <c r="B219" s="7" t="s">
        <v>187</v>
      </c>
      <c r="C219" s="2">
        <v>5469</v>
      </c>
      <c r="D219" s="2">
        <v>4458</v>
      </c>
      <c r="E219" s="51">
        <f t="shared" si="40"/>
        <v>-1011</v>
      </c>
      <c r="F219" s="150" t="s">
        <v>310</v>
      </c>
      <c r="G219" s="20"/>
      <c r="H219" s="56">
        <v>4449</v>
      </c>
      <c r="I219" s="1">
        <f t="shared" si="37"/>
        <v>-9</v>
      </c>
      <c r="J219" s="66"/>
      <c r="K219" s="72">
        <v>4449</v>
      </c>
      <c r="L219" s="85">
        <f t="shared" si="41"/>
        <v>0</v>
      </c>
      <c r="M219" s="78"/>
      <c r="N219" s="56">
        <v>4449</v>
      </c>
      <c r="O219" s="3">
        <f t="shared" si="38"/>
        <v>0</v>
      </c>
      <c r="P219" s="100"/>
      <c r="Q219" s="56">
        <v>4449</v>
      </c>
      <c r="R219" s="3">
        <f t="shared" si="39"/>
        <v>0</v>
      </c>
      <c r="S219" s="100"/>
    </row>
    <row r="220" spans="1:19" ht="30" customHeight="1">
      <c r="A220" s="205"/>
      <c r="B220" s="7" t="s">
        <v>188</v>
      </c>
      <c r="C220" s="2">
        <v>116427</v>
      </c>
      <c r="D220" s="2">
        <v>180731</v>
      </c>
      <c r="E220" s="51">
        <f t="shared" si="40"/>
        <v>64304</v>
      </c>
      <c r="F220" s="150" t="s">
        <v>309</v>
      </c>
      <c r="G220" s="20"/>
      <c r="H220" s="56">
        <v>180084</v>
      </c>
      <c r="I220" s="1">
        <f t="shared" si="37"/>
        <v>-647</v>
      </c>
      <c r="J220" s="66" t="s">
        <v>464</v>
      </c>
      <c r="K220" s="72">
        <v>180084</v>
      </c>
      <c r="L220" s="85">
        <f t="shared" si="41"/>
        <v>0</v>
      </c>
      <c r="M220" s="78"/>
      <c r="N220" s="56">
        <v>180084</v>
      </c>
      <c r="O220" s="3">
        <f t="shared" si="38"/>
        <v>0</v>
      </c>
      <c r="P220" s="100"/>
      <c r="Q220" s="56">
        <v>180084</v>
      </c>
      <c r="R220" s="3">
        <f t="shared" si="39"/>
        <v>0</v>
      </c>
      <c r="S220" s="100"/>
    </row>
    <row r="221" spans="1:19" ht="30" customHeight="1">
      <c r="A221" s="205"/>
      <c r="B221" s="32" t="s">
        <v>231</v>
      </c>
      <c r="C221" s="33">
        <f>SUM(C218:C220)</f>
        <v>133609</v>
      </c>
      <c r="D221" s="33">
        <f>SUM(D218:D220)</f>
        <v>196896</v>
      </c>
      <c r="E221" s="52">
        <f t="shared" si="40"/>
        <v>63287</v>
      </c>
      <c r="F221" s="160"/>
      <c r="G221" s="35"/>
      <c r="H221" s="48">
        <f>SUM(H218:H220)</f>
        <v>196240</v>
      </c>
      <c r="I221" s="36">
        <f t="shared" si="37"/>
        <v>-656</v>
      </c>
      <c r="J221" s="67"/>
      <c r="K221" s="73">
        <f>SUM(K218:K220)</f>
        <v>196240</v>
      </c>
      <c r="L221" s="86">
        <f t="shared" si="41"/>
        <v>0</v>
      </c>
      <c r="M221" s="79"/>
      <c r="N221" s="48">
        <f>SUM(N218:N220)</f>
        <v>196240</v>
      </c>
      <c r="O221" s="34">
        <f t="shared" si="38"/>
        <v>0</v>
      </c>
      <c r="P221" s="101"/>
      <c r="Q221" s="48">
        <f>SUM(Q218:Q220)</f>
        <v>196240</v>
      </c>
      <c r="R221" s="34">
        <f t="shared" si="39"/>
        <v>0</v>
      </c>
      <c r="S221" s="101"/>
    </row>
    <row r="222" spans="1:19" ht="30" customHeight="1">
      <c r="A222" s="205"/>
      <c r="B222" s="7" t="s">
        <v>189</v>
      </c>
      <c r="C222" s="2">
        <v>36573</v>
      </c>
      <c r="D222" s="2">
        <v>38684</v>
      </c>
      <c r="E222" s="3">
        <f t="shared" si="40"/>
        <v>2111</v>
      </c>
      <c r="F222" s="161" t="s">
        <v>379</v>
      </c>
      <c r="G222" s="20"/>
      <c r="H222" s="56">
        <v>37032</v>
      </c>
      <c r="I222" s="1">
        <f t="shared" si="37"/>
        <v>-1652</v>
      </c>
      <c r="J222" s="66" t="s">
        <v>465</v>
      </c>
      <c r="K222" s="72">
        <v>37032</v>
      </c>
      <c r="L222" s="85">
        <f t="shared" si="41"/>
        <v>0</v>
      </c>
      <c r="M222" s="78"/>
      <c r="N222" s="56">
        <v>37032</v>
      </c>
      <c r="O222" s="3">
        <f t="shared" si="38"/>
        <v>0</v>
      </c>
      <c r="P222" s="100"/>
      <c r="Q222" s="56">
        <v>37032</v>
      </c>
      <c r="R222" s="3">
        <f t="shared" si="39"/>
        <v>0</v>
      </c>
      <c r="S222" s="100"/>
    </row>
    <row r="223" spans="1:19" ht="30" customHeight="1">
      <c r="A223" s="205"/>
      <c r="B223" s="7" t="s">
        <v>190</v>
      </c>
      <c r="C223" s="2">
        <v>29310</v>
      </c>
      <c r="D223" s="2">
        <v>34636</v>
      </c>
      <c r="E223" s="3">
        <f t="shared" si="40"/>
        <v>5326</v>
      </c>
      <c r="F223" s="162" t="s">
        <v>380</v>
      </c>
      <c r="G223" s="20"/>
      <c r="H223" s="56">
        <v>34795</v>
      </c>
      <c r="I223" s="1">
        <f t="shared" si="37"/>
        <v>159</v>
      </c>
      <c r="J223" s="66" t="s">
        <v>466</v>
      </c>
      <c r="K223" s="72">
        <v>34184</v>
      </c>
      <c r="L223" s="85">
        <f t="shared" si="41"/>
        <v>-611</v>
      </c>
      <c r="M223" s="78" t="s">
        <v>570</v>
      </c>
      <c r="N223" s="56">
        <v>34180</v>
      </c>
      <c r="O223" s="3">
        <f t="shared" si="38"/>
        <v>-4</v>
      </c>
      <c r="P223" s="100"/>
      <c r="Q223" s="56">
        <v>34180</v>
      </c>
      <c r="R223" s="3">
        <f t="shared" si="39"/>
        <v>0</v>
      </c>
      <c r="S223" s="100"/>
    </row>
    <row r="224" spans="1:19" ht="30" customHeight="1">
      <c r="A224" s="205"/>
      <c r="B224" s="7" t="s">
        <v>191</v>
      </c>
      <c r="C224" s="8">
        <v>598</v>
      </c>
      <c r="D224" s="8">
        <v>531</v>
      </c>
      <c r="E224" s="3">
        <f t="shared" si="40"/>
        <v>-67</v>
      </c>
      <c r="F224" s="162" t="s">
        <v>381</v>
      </c>
      <c r="G224" s="20"/>
      <c r="H224" s="56">
        <v>531</v>
      </c>
      <c r="I224" s="1">
        <f t="shared" si="37"/>
        <v>0</v>
      </c>
      <c r="J224" s="66"/>
      <c r="K224" s="72">
        <v>531</v>
      </c>
      <c r="L224" s="85">
        <f t="shared" si="41"/>
        <v>0</v>
      </c>
      <c r="M224" s="78"/>
      <c r="N224" s="56">
        <v>531</v>
      </c>
      <c r="O224" s="3">
        <f t="shared" si="38"/>
        <v>0</v>
      </c>
      <c r="P224" s="100"/>
      <c r="Q224" s="56">
        <v>531</v>
      </c>
      <c r="R224" s="3">
        <f t="shared" si="39"/>
        <v>0</v>
      </c>
      <c r="S224" s="100"/>
    </row>
    <row r="225" spans="1:19" ht="30" customHeight="1">
      <c r="A225" s="206"/>
      <c r="B225" s="32" t="s">
        <v>192</v>
      </c>
      <c r="C225" s="33">
        <f>SUM(C222:C224)</f>
        <v>66481</v>
      </c>
      <c r="D225" s="33">
        <f>SUM(D222:D224)</f>
        <v>73851</v>
      </c>
      <c r="E225" s="34">
        <f t="shared" si="40"/>
        <v>7370</v>
      </c>
      <c r="F225" s="141"/>
      <c r="G225" s="35"/>
      <c r="H225" s="48">
        <f>SUM(H222:H224)</f>
        <v>72358</v>
      </c>
      <c r="I225" s="36">
        <f t="shared" si="37"/>
        <v>-1493</v>
      </c>
      <c r="J225" s="67"/>
      <c r="K225" s="73">
        <f>SUM(K222:K224)</f>
        <v>71747</v>
      </c>
      <c r="L225" s="86">
        <f t="shared" si="41"/>
        <v>-611</v>
      </c>
      <c r="M225" s="79"/>
      <c r="N225" s="48">
        <f>SUM(N222:N224)</f>
        <v>71743</v>
      </c>
      <c r="O225" s="34">
        <f t="shared" si="38"/>
        <v>-4</v>
      </c>
      <c r="P225" s="101"/>
      <c r="Q225" s="48">
        <f>SUM(Q222:Q224)</f>
        <v>71743</v>
      </c>
      <c r="R225" s="34">
        <f t="shared" si="39"/>
        <v>0</v>
      </c>
      <c r="S225" s="101"/>
    </row>
    <row r="226" spans="1:19" ht="30" customHeight="1" thickBot="1">
      <c r="A226" s="202" t="s">
        <v>219</v>
      </c>
      <c r="B226" s="203"/>
      <c r="C226" s="27">
        <f>C200+C204+C214+C217+C221+C225</f>
        <v>2034168</v>
      </c>
      <c r="D226" s="27">
        <f>D200+D204+D214+D217+D221+D225</f>
        <v>2064438</v>
      </c>
      <c r="E226" s="28">
        <f t="shared" si="40"/>
        <v>30270</v>
      </c>
      <c r="F226" s="142"/>
      <c r="G226" s="29"/>
      <c r="H226" s="57">
        <f>H200+H204+H214+H217+H221+H225</f>
        <v>2104425</v>
      </c>
      <c r="I226" s="30">
        <f t="shared" si="37"/>
        <v>39987</v>
      </c>
      <c r="J226" s="68"/>
      <c r="K226" s="74">
        <f>K200+K204+K214+K217+K221+K225</f>
        <v>2103545</v>
      </c>
      <c r="L226" s="87">
        <f t="shared" si="41"/>
        <v>-880</v>
      </c>
      <c r="M226" s="80"/>
      <c r="N226" s="57">
        <f>N200+N204+N214+N217+N221+N225</f>
        <v>2105772</v>
      </c>
      <c r="O226" s="28">
        <f t="shared" si="38"/>
        <v>2227</v>
      </c>
      <c r="P226" s="102"/>
      <c r="Q226" s="57">
        <f>Q200+Q204+Q214+Q217+Q221+Q225</f>
        <v>1807316</v>
      </c>
      <c r="R226" s="28">
        <f t="shared" si="39"/>
        <v>-298456</v>
      </c>
      <c r="S226" s="102"/>
    </row>
    <row r="227" spans="1:19" ht="30" customHeight="1">
      <c r="A227" s="204" t="s">
        <v>220</v>
      </c>
      <c r="B227" s="11" t="s">
        <v>193</v>
      </c>
      <c r="C227" s="12">
        <v>184393</v>
      </c>
      <c r="D227" s="12">
        <v>180836</v>
      </c>
      <c r="E227" s="13">
        <f t="shared" si="40"/>
        <v>-3557</v>
      </c>
      <c r="F227" s="139" t="s">
        <v>521</v>
      </c>
      <c r="G227" s="19"/>
      <c r="H227" s="63">
        <v>180904</v>
      </c>
      <c r="I227" s="14">
        <f t="shared" si="37"/>
        <v>68</v>
      </c>
      <c r="J227" s="65"/>
      <c r="K227" s="71">
        <v>180904</v>
      </c>
      <c r="L227" s="84">
        <f t="shared" si="41"/>
        <v>0</v>
      </c>
      <c r="M227" s="77"/>
      <c r="N227" s="55">
        <v>180904</v>
      </c>
      <c r="O227" s="13">
        <f t="shared" si="38"/>
        <v>0</v>
      </c>
      <c r="P227" s="99"/>
      <c r="Q227" s="55">
        <v>180904</v>
      </c>
      <c r="R227" s="13">
        <f t="shared" si="39"/>
        <v>0</v>
      </c>
      <c r="S227" s="99"/>
    </row>
    <row r="228" spans="1:19" ht="30" customHeight="1">
      <c r="A228" s="205"/>
      <c r="B228" s="7" t="s">
        <v>194</v>
      </c>
      <c r="C228" s="2">
        <v>11476</v>
      </c>
      <c r="D228" s="2">
        <v>11621</v>
      </c>
      <c r="E228" s="3">
        <f t="shared" si="40"/>
        <v>145</v>
      </c>
      <c r="F228" s="140" t="s">
        <v>522</v>
      </c>
      <c r="G228" s="20"/>
      <c r="H228" s="62">
        <v>15553</v>
      </c>
      <c r="I228" s="1">
        <f t="shared" si="37"/>
        <v>3932</v>
      </c>
      <c r="J228" s="66" t="s">
        <v>467</v>
      </c>
      <c r="K228" s="72">
        <v>15553</v>
      </c>
      <c r="L228" s="85">
        <f t="shared" si="41"/>
        <v>0</v>
      </c>
      <c r="M228" s="78"/>
      <c r="N228" s="56">
        <v>15553</v>
      </c>
      <c r="O228" s="3">
        <f t="shared" si="38"/>
        <v>0</v>
      </c>
      <c r="P228" s="100"/>
      <c r="Q228" s="56">
        <v>15553</v>
      </c>
      <c r="R228" s="3">
        <f t="shared" si="39"/>
        <v>0</v>
      </c>
      <c r="S228" s="100"/>
    </row>
    <row r="229" spans="1:19" ht="30" customHeight="1">
      <c r="A229" s="205"/>
      <c r="B229" s="7" t="s">
        <v>195</v>
      </c>
      <c r="C229" s="8">
        <v>673</v>
      </c>
      <c r="D229" s="8">
        <v>632</v>
      </c>
      <c r="E229" s="3">
        <f t="shared" si="40"/>
        <v>-41</v>
      </c>
      <c r="F229" s="140" t="s">
        <v>523</v>
      </c>
      <c r="G229" s="20"/>
      <c r="H229" s="62">
        <v>682</v>
      </c>
      <c r="I229" s="1">
        <f t="shared" si="37"/>
        <v>50</v>
      </c>
      <c r="J229" s="66"/>
      <c r="K229" s="72">
        <v>682</v>
      </c>
      <c r="L229" s="85">
        <f t="shared" si="41"/>
        <v>0</v>
      </c>
      <c r="M229" s="78"/>
      <c r="N229" s="56">
        <v>682</v>
      </c>
      <c r="O229" s="3">
        <f t="shared" si="38"/>
        <v>0</v>
      </c>
      <c r="P229" s="95"/>
      <c r="Q229" s="56">
        <v>682</v>
      </c>
      <c r="R229" s="3">
        <f t="shared" si="39"/>
        <v>0</v>
      </c>
      <c r="S229" s="95"/>
    </row>
    <row r="230" spans="1:19" ht="30" customHeight="1">
      <c r="A230" s="206"/>
      <c r="B230" s="32" t="s">
        <v>196</v>
      </c>
      <c r="C230" s="33">
        <f>SUM(C227:C229)</f>
        <v>196542</v>
      </c>
      <c r="D230" s="33">
        <f>SUM(D227:D229)</f>
        <v>193089</v>
      </c>
      <c r="E230" s="34">
        <f t="shared" si="40"/>
        <v>-3453</v>
      </c>
      <c r="F230" s="141"/>
      <c r="G230" s="35"/>
      <c r="H230" s="48">
        <f>SUM(H227:H229)</f>
        <v>197139</v>
      </c>
      <c r="I230" s="36">
        <f t="shared" si="37"/>
        <v>4050</v>
      </c>
      <c r="J230" s="67"/>
      <c r="K230" s="73">
        <f>SUM(K227:K229)</f>
        <v>197139</v>
      </c>
      <c r="L230" s="86">
        <f t="shared" si="41"/>
        <v>0</v>
      </c>
      <c r="M230" s="79"/>
      <c r="N230" s="48">
        <f>SUM(N227:N229)</f>
        <v>197139</v>
      </c>
      <c r="O230" s="34">
        <f t="shared" si="38"/>
        <v>0</v>
      </c>
      <c r="P230" s="96"/>
      <c r="Q230" s="48">
        <f>SUM(Q227:Q229)</f>
        <v>197139</v>
      </c>
      <c r="R230" s="34">
        <f t="shared" si="39"/>
        <v>0</v>
      </c>
      <c r="S230" s="96"/>
    </row>
    <row r="231" spans="1:19" ht="30" customHeight="1" thickBot="1">
      <c r="A231" s="202" t="s">
        <v>197</v>
      </c>
      <c r="B231" s="203"/>
      <c r="C231" s="27">
        <f>C230</f>
        <v>196542</v>
      </c>
      <c r="D231" s="27">
        <f>D230</f>
        <v>193089</v>
      </c>
      <c r="E231" s="28">
        <f t="shared" si="40"/>
        <v>-3453</v>
      </c>
      <c r="F231" s="142"/>
      <c r="G231" s="29"/>
      <c r="H231" s="57">
        <f>SUM(H230)</f>
        <v>197139</v>
      </c>
      <c r="I231" s="30">
        <f t="shared" si="37"/>
        <v>4050</v>
      </c>
      <c r="J231" s="68"/>
      <c r="K231" s="74">
        <f>SUM(K230)</f>
        <v>197139</v>
      </c>
      <c r="L231" s="87">
        <f t="shared" si="41"/>
        <v>0</v>
      </c>
      <c r="M231" s="80"/>
      <c r="N231" s="57">
        <f>SUM(N230)</f>
        <v>197139</v>
      </c>
      <c r="O231" s="28">
        <f t="shared" si="38"/>
        <v>0</v>
      </c>
      <c r="P231" s="97"/>
      <c r="Q231" s="57">
        <f>SUM(Q230)</f>
        <v>197139</v>
      </c>
      <c r="R231" s="28">
        <f t="shared" si="39"/>
        <v>0</v>
      </c>
      <c r="S231" s="97"/>
    </row>
    <row r="232" spans="1:19" ht="30" customHeight="1">
      <c r="A232" s="47" t="s">
        <v>225</v>
      </c>
      <c r="B232" s="38" t="s">
        <v>198</v>
      </c>
      <c r="C232" s="39">
        <v>1758</v>
      </c>
      <c r="D232" s="39">
        <v>1690</v>
      </c>
      <c r="E232" s="40">
        <f t="shared" si="40"/>
        <v>-68</v>
      </c>
      <c r="F232" s="157"/>
      <c r="G232" s="41"/>
      <c r="H232" s="58">
        <v>1690</v>
      </c>
      <c r="I232" s="42">
        <f t="shared" si="37"/>
        <v>0</v>
      </c>
      <c r="J232" s="69"/>
      <c r="K232" s="75">
        <v>1690</v>
      </c>
      <c r="L232" s="89">
        <f t="shared" si="41"/>
        <v>0</v>
      </c>
      <c r="M232" s="81"/>
      <c r="N232" s="58">
        <v>1690</v>
      </c>
      <c r="O232" s="40">
        <f t="shared" si="38"/>
        <v>0</v>
      </c>
      <c r="P232" s="98"/>
      <c r="Q232" s="58">
        <v>1690</v>
      </c>
      <c r="R232" s="40">
        <f t="shared" si="39"/>
        <v>0</v>
      </c>
      <c r="S232" s="98"/>
    </row>
    <row r="233" spans="1:19" ht="30" customHeight="1" thickBot="1">
      <c r="A233" s="202" t="s">
        <v>226</v>
      </c>
      <c r="B233" s="203"/>
      <c r="C233" s="27">
        <f>C232</f>
        <v>1758</v>
      </c>
      <c r="D233" s="27">
        <f>D232</f>
        <v>1690</v>
      </c>
      <c r="E233" s="28">
        <f t="shared" si="40"/>
        <v>-68</v>
      </c>
      <c r="F233" s="142"/>
      <c r="G233" s="29"/>
      <c r="H233" s="57">
        <f>SUM(H232)</f>
        <v>1690</v>
      </c>
      <c r="I233" s="30">
        <f t="shared" si="37"/>
        <v>0</v>
      </c>
      <c r="J233" s="68"/>
      <c r="K233" s="74">
        <f>SUM(K232)</f>
        <v>1690</v>
      </c>
      <c r="L233" s="87">
        <f t="shared" si="41"/>
        <v>0</v>
      </c>
      <c r="M233" s="80"/>
      <c r="N233" s="57">
        <f>SUM(N232)</f>
        <v>1690</v>
      </c>
      <c r="O233" s="28">
        <f t="shared" si="38"/>
        <v>0</v>
      </c>
      <c r="P233" s="97"/>
      <c r="Q233" s="57">
        <f>SUM(Q232)</f>
        <v>1690</v>
      </c>
      <c r="R233" s="28">
        <f t="shared" si="39"/>
        <v>0</v>
      </c>
      <c r="S233" s="97"/>
    </row>
    <row r="234" spans="1:19" ht="30" customHeight="1">
      <c r="A234" s="207" t="s">
        <v>222</v>
      </c>
      <c r="B234" s="11" t="s">
        <v>199</v>
      </c>
      <c r="C234" s="12">
        <v>1126474</v>
      </c>
      <c r="D234" s="12">
        <v>1195364</v>
      </c>
      <c r="E234" s="13">
        <f t="shared" si="40"/>
        <v>68890</v>
      </c>
      <c r="F234" s="139" t="s">
        <v>256</v>
      </c>
      <c r="G234" s="19"/>
      <c r="H234" s="55">
        <v>1195364</v>
      </c>
      <c r="I234" s="14">
        <f t="shared" si="37"/>
        <v>0</v>
      </c>
      <c r="J234" s="65"/>
      <c r="K234" s="71">
        <v>1195364</v>
      </c>
      <c r="L234" s="84">
        <f t="shared" si="41"/>
        <v>0</v>
      </c>
      <c r="M234" s="77"/>
      <c r="N234" s="55">
        <v>1195364</v>
      </c>
      <c r="O234" s="13">
        <f t="shared" si="38"/>
        <v>0</v>
      </c>
      <c r="P234" s="94"/>
      <c r="Q234" s="55">
        <v>1195364</v>
      </c>
      <c r="R234" s="13">
        <f t="shared" si="39"/>
        <v>0</v>
      </c>
      <c r="S234" s="94"/>
    </row>
    <row r="235" spans="1:19" ht="30" customHeight="1">
      <c r="A235" s="208"/>
      <c r="B235" s="7" t="s">
        <v>200</v>
      </c>
      <c r="C235" s="2">
        <v>95631</v>
      </c>
      <c r="D235" s="2">
        <v>81207</v>
      </c>
      <c r="E235" s="3">
        <f t="shared" si="40"/>
        <v>-14424</v>
      </c>
      <c r="F235" s="140" t="s">
        <v>257</v>
      </c>
      <c r="G235" s="20"/>
      <c r="H235" s="56">
        <v>81207</v>
      </c>
      <c r="I235" s="1">
        <f t="shared" si="37"/>
        <v>0</v>
      </c>
      <c r="J235" s="66"/>
      <c r="K235" s="72">
        <v>81207</v>
      </c>
      <c r="L235" s="85">
        <f t="shared" si="41"/>
        <v>0</v>
      </c>
      <c r="M235" s="78"/>
      <c r="N235" s="56">
        <v>81207</v>
      </c>
      <c r="O235" s="3">
        <f t="shared" si="38"/>
        <v>0</v>
      </c>
      <c r="P235" s="95"/>
      <c r="Q235" s="56">
        <v>81207</v>
      </c>
      <c r="R235" s="3">
        <f t="shared" si="39"/>
        <v>0</v>
      </c>
      <c r="S235" s="95"/>
    </row>
    <row r="236" spans="1:19" ht="30" customHeight="1">
      <c r="A236" s="208"/>
      <c r="B236" s="7" t="s">
        <v>201</v>
      </c>
      <c r="C236" s="8">
        <v>293</v>
      </c>
      <c r="D236" s="8">
        <v>311</v>
      </c>
      <c r="E236" s="3">
        <f t="shared" si="40"/>
        <v>18</v>
      </c>
      <c r="F236" s="140" t="s">
        <v>258</v>
      </c>
      <c r="G236" s="20"/>
      <c r="H236" s="56">
        <v>311</v>
      </c>
      <c r="I236" s="1">
        <f t="shared" si="37"/>
        <v>0</v>
      </c>
      <c r="J236" s="66"/>
      <c r="K236" s="72">
        <v>311</v>
      </c>
      <c r="L236" s="85">
        <f t="shared" si="41"/>
        <v>0</v>
      </c>
      <c r="M236" s="78"/>
      <c r="N236" s="56">
        <v>311</v>
      </c>
      <c r="O236" s="3">
        <f t="shared" si="38"/>
        <v>0</v>
      </c>
      <c r="P236" s="95"/>
      <c r="Q236" s="56">
        <v>311</v>
      </c>
      <c r="R236" s="3">
        <f t="shared" si="39"/>
        <v>0</v>
      </c>
      <c r="S236" s="95"/>
    </row>
    <row r="237" spans="1:19" ht="30" customHeight="1">
      <c r="A237" s="208"/>
      <c r="B237" s="7" t="s">
        <v>202</v>
      </c>
      <c r="C237" s="8">
        <v>11</v>
      </c>
      <c r="D237" s="8">
        <v>11</v>
      </c>
      <c r="E237" s="3">
        <f t="shared" si="40"/>
        <v>0</v>
      </c>
      <c r="F237" s="140" t="s">
        <v>259</v>
      </c>
      <c r="G237" s="20"/>
      <c r="H237" s="56">
        <v>11</v>
      </c>
      <c r="I237" s="1">
        <f t="shared" si="37"/>
        <v>0</v>
      </c>
      <c r="J237" s="66"/>
      <c r="K237" s="72">
        <v>11</v>
      </c>
      <c r="L237" s="85">
        <f t="shared" si="41"/>
        <v>0</v>
      </c>
      <c r="M237" s="78"/>
      <c r="N237" s="56">
        <v>11</v>
      </c>
      <c r="O237" s="3">
        <f t="shared" si="38"/>
        <v>0</v>
      </c>
      <c r="P237" s="95"/>
      <c r="Q237" s="56">
        <v>11</v>
      </c>
      <c r="R237" s="3">
        <f t="shared" si="39"/>
        <v>0</v>
      </c>
      <c r="S237" s="95"/>
    </row>
    <row r="238" spans="1:19" ht="30" customHeight="1">
      <c r="A238" s="208"/>
      <c r="B238" s="7" t="s">
        <v>203</v>
      </c>
      <c r="C238" s="8">
        <v>111</v>
      </c>
      <c r="D238" s="8">
        <v>111</v>
      </c>
      <c r="E238" s="3">
        <f t="shared" si="40"/>
        <v>0</v>
      </c>
      <c r="F238" s="140" t="s">
        <v>260</v>
      </c>
      <c r="G238" s="20"/>
      <c r="H238" s="56">
        <v>111</v>
      </c>
      <c r="I238" s="1">
        <f t="shared" si="37"/>
        <v>0</v>
      </c>
      <c r="J238" s="66"/>
      <c r="K238" s="72">
        <v>111</v>
      </c>
      <c r="L238" s="85">
        <f t="shared" si="41"/>
        <v>0</v>
      </c>
      <c r="M238" s="78"/>
      <c r="N238" s="56">
        <v>111</v>
      </c>
      <c r="O238" s="3">
        <f t="shared" si="38"/>
        <v>0</v>
      </c>
      <c r="P238" s="95"/>
      <c r="Q238" s="56">
        <v>111</v>
      </c>
      <c r="R238" s="3">
        <f t="shared" si="39"/>
        <v>0</v>
      </c>
      <c r="S238" s="95"/>
    </row>
    <row r="239" spans="1:19" ht="30" customHeight="1">
      <c r="A239" s="208"/>
      <c r="B239" s="7" t="s">
        <v>204</v>
      </c>
      <c r="C239" s="8">
        <v>1</v>
      </c>
      <c r="D239" s="8">
        <v>1</v>
      </c>
      <c r="E239" s="3">
        <f t="shared" si="40"/>
        <v>0</v>
      </c>
      <c r="F239" s="140" t="s">
        <v>261</v>
      </c>
      <c r="G239" s="20"/>
      <c r="H239" s="56">
        <v>1</v>
      </c>
      <c r="I239" s="1">
        <f t="shared" si="37"/>
        <v>0</v>
      </c>
      <c r="J239" s="66"/>
      <c r="K239" s="72">
        <v>1</v>
      </c>
      <c r="L239" s="85">
        <f t="shared" si="41"/>
        <v>0</v>
      </c>
      <c r="M239" s="78"/>
      <c r="N239" s="56">
        <v>1</v>
      </c>
      <c r="O239" s="3">
        <f t="shared" si="38"/>
        <v>0</v>
      </c>
      <c r="P239" s="95"/>
      <c r="Q239" s="56">
        <v>1</v>
      </c>
      <c r="R239" s="3">
        <f t="shared" si="39"/>
        <v>0</v>
      </c>
      <c r="S239" s="95"/>
    </row>
    <row r="240" spans="1:19" ht="30" customHeight="1">
      <c r="A240" s="209"/>
      <c r="B240" s="9" t="s">
        <v>205</v>
      </c>
      <c r="C240" s="2">
        <v>30000</v>
      </c>
      <c r="D240" s="2">
        <v>30000</v>
      </c>
      <c r="E240" s="3">
        <f t="shared" si="40"/>
        <v>0</v>
      </c>
      <c r="F240" s="140" t="s">
        <v>205</v>
      </c>
      <c r="G240" s="20"/>
      <c r="H240" s="56">
        <v>30000</v>
      </c>
      <c r="I240" s="1">
        <f t="shared" si="37"/>
        <v>0</v>
      </c>
      <c r="J240" s="66"/>
      <c r="K240" s="72">
        <v>30000</v>
      </c>
      <c r="L240" s="85">
        <f t="shared" si="41"/>
        <v>0</v>
      </c>
      <c r="M240" s="78"/>
      <c r="N240" s="56">
        <v>30000</v>
      </c>
      <c r="O240" s="3">
        <f t="shared" si="38"/>
        <v>0</v>
      </c>
      <c r="P240" s="95"/>
      <c r="Q240" s="56">
        <v>30000</v>
      </c>
      <c r="R240" s="3">
        <f t="shared" si="39"/>
        <v>0</v>
      </c>
      <c r="S240" s="95"/>
    </row>
    <row r="241" spans="1:19" ht="30" customHeight="1" thickBot="1">
      <c r="A241" s="202" t="s">
        <v>221</v>
      </c>
      <c r="B241" s="203"/>
      <c r="C241" s="27">
        <f>SUM(C234:C240)</f>
        <v>1252521</v>
      </c>
      <c r="D241" s="27">
        <f>SUM(D234:D240)</f>
        <v>1307005</v>
      </c>
      <c r="E241" s="28">
        <f t="shared" si="40"/>
        <v>54484</v>
      </c>
      <c r="F241" s="142"/>
      <c r="G241" s="29"/>
      <c r="H241" s="57">
        <f>SUM(H234:H240)</f>
        <v>1307005</v>
      </c>
      <c r="I241" s="30">
        <f t="shared" si="37"/>
        <v>0</v>
      </c>
      <c r="J241" s="31"/>
      <c r="K241" s="74">
        <f>SUM(K234:K240)</f>
        <v>1307005</v>
      </c>
      <c r="L241" s="87">
        <f t="shared" si="41"/>
        <v>0</v>
      </c>
      <c r="M241" s="80"/>
      <c r="N241" s="57">
        <f>SUM(N234:N240)</f>
        <v>1307005</v>
      </c>
      <c r="O241" s="28">
        <f t="shared" si="38"/>
        <v>0</v>
      </c>
      <c r="P241" s="97"/>
      <c r="Q241" s="57">
        <f>SUM(Q234:Q240)</f>
        <v>1307005</v>
      </c>
      <c r="R241" s="28">
        <f t="shared" si="39"/>
        <v>0</v>
      </c>
      <c r="S241" s="97"/>
    </row>
    <row r="242" spans="1:19" ht="30" customHeight="1">
      <c r="A242" s="196" t="s">
        <v>224</v>
      </c>
      <c r="B242" s="17" t="s">
        <v>207</v>
      </c>
      <c r="C242" s="12">
        <v>2935599</v>
      </c>
      <c r="D242" s="12">
        <v>2420818</v>
      </c>
      <c r="E242" s="13">
        <f t="shared" si="40"/>
        <v>-514781</v>
      </c>
      <c r="F242" s="139" t="s">
        <v>240</v>
      </c>
      <c r="G242" s="19"/>
      <c r="H242" s="55">
        <v>2420818</v>
      </c>
      <c r="I242" s="14">
        <f t="shared" si="37"/>
        <v>0</v>
      </c>
      <c r="J242" s="24"/>
      <c r="K242" s="71">
        <v>2420818</v>
      </c>
      <c r="L242" s="84">
        <f t="shared" si="41"/>
        <v>0</v>
      </c>
      <c r="M242" s="77"/>
      <c r="N242" s="55">
        <v>2420818</v>
      </c>
      <c r="O242" s="13">
        <f t="shared" si="38"/>
        <v>0</v>
      </c>
      <c r="P242" s="94"/>
      <c r="Q242" s="55">
        <v>2420818</v>
      </c>
      <c r="R242" s="13">
        <f t="shared" si="39"/>
        <v>0</v>
      </c>
      <c r="S242" s="94"/>
    </row>
    <row r="243" spans="1:19" ht="30" customHeight="1">
      <c r="A243" s="197"/>
      <c r="B243" s="5" t="s">
        <v>208</v>
      </c>
      <c r="C243" s="2">
        <v>59779</v>
      </c>
      <c r="D243" s="2">
        <v>57491</v>
      </c>
      <c r="E243" s="3">
        <f t="shared" si="40"/>
        <v>-2288</v>
      </c>
      <c r="F243" s="140" t="s">
        <v>240</v>
      </c>
      <c r="G243" s="20"/>
      <c r="H243" s="56">
        <v>57491</v>
      </c>
      <c r="I243" s="1">
        <f t="shared" si="37"/>
        <v>0</v>
      </c>
      <c r="J243" s="25"/>
      <c r="K243" s="72">
        <v>57491</v>
      </c>
      <c r="L243" s="85">
        <f t="shared" si="41"/>
        <v>0</v>
      </c>
      <c r="M243" s="78"/>
      <c r="N243" s="56">
        <v>57491</v>
      </c>
      <c r="O243" s="3">
        <f t="shared" si="38"/>
        <v>0</v>
      </c>
      <c r="P243" s="95"/>
      <c r="Q243" s="56">
        <v>57491</v>
      </c>
      <c r="R243" s="3">
        <f t="shared" si="39"/>
        <v>0</v>
      </c>
      <c r="S243" s="95"/>
    </row>
    <row r="244" spans="1:19" ht="30" customHeight="1">
      <c r="A244" s="197"/>
      <c r="B244" s="5" t="s">
        <v>209</v>
      </c>
      <c r="C244" s="2">
        <v>48340</v>
      </c>
      <c r="D244" s="2">
        <v>53786</v>
      </c>
      <c r="E244" s="3">
        <f t="shared" si="40"/>
        <v>5446</v>
      </c>
      <c r="F244" s="140" t="s">
        <v>240</v>
      </c>
      <c r="G244" s="20"/>
      <c r="H244" s="56">
        <v>53786</v>
      </c>
      <c r="I244" s="1">
        <f t="shared" si="37"/>
        <v>0</v>
      </c>
      <c r="J244" s="25"/>
      <c r="K244" s="72">
        <v>53786</v>
      </c>
      <c r="L244" s="85">
        <f t="shared" si="41"/>
        <v>0</v>
      </c>
      <c r="M244" s="78"/>
      <c r="N244" s="56">
        <v>53786</v>
      </c>
      <c r="O244" s="3">
        <f t="shared" si="38"/>
        <v>0</v>
      </c>
      <c r="P244" s="95"/>
      <c r="Q244" s="56">
        <v>53786</v>
      </c>
      <c r="R244" s="3">
        <f t="shared" si="39"/>
        <v>0</v>
      </c>
      <c r="S244" s="95"/>
    </row>
    <row r="245" spans="1:19" ht="30" customHeight="1">
      <c r="A245" s="197"/>
      <c r="B245" s="5" t="s">
        <v>210</v>
      </c>
      <c r="C245" s="2">
        <v>11673</v>
      </c>
      <c r="D245" s="2">
        <v>11182</v>
      </c>
      <c r="E245" s="3">
        <f t="shared" si="40"/>
        <v>-491</v>
      </c>
      <c r="F245" s="140" t="s">
        <v>240</v>
      </c>
      <c r="G245" s="20"/>
      <c r="H245" s="56">
        <v>11182</v>
      </c>
      <c r="I245" s="1">
        <f t="shared" si="37"/>
        <v>0</v>
      </c>
      <c r="J245" s="25"/>
      <c r="K245" s="72">
        <v>11182</v>
      </c>
      <c r="L245" s="85">
        <f t="shared" si="41"/>
        <v>0</v>
      </c>
      <c r="M245" s="78"/>
      <c r="N245" s="56">
        <v>11182</v>
      </c>
      <c r="O245" s="3">
        <f t="shared" si="38"/>
        <v>0</v>
      </c>
      <c r="P245" s="95"/>
      <c r="Q245" s="56">
        <v>11182</v>
      </c>
      <c r="R245" s="3">
        <f t="shared" si="39"/>
        <v>0</v>
      </c>
      <c r="S245" s="95"/>
    </row>
    <row r="246" spans="1:19" ht="30" customHeight="1">
      <c r="A246" s="197"/>
      <c r="B246" s="5" t="s">
        <v>211</v>
      </c>
      <c r="C246" s="2">
        <v>6828</v>
      </c>
      <c r="D246" s="2">
        <v>5277</v>
      </c>
      <c r="E246" s="3">
        <f t="shared" si="40"/>
        <v>-1551</v>
      </c>
      <c r="F246" s="140" t="s">
        <v>240</v>
      </c>
      <c r="G246" s="20"/>
      <c r="H246" s="56">
        <v>5277</v>
      </c>
      <c r="I246" s="1">
        <f t="shared" si="37"/>
        <v>0</v>
      </c>
      <c r="J246" s="25"/>
      <c r="K246" s="72">
        <v>5277</v>
      </c>
      <c r="L246" s="85">
        <f t="shared" si="41"/>
        <v>0</v>
      </c>
      <c r="M246" s="78"/>
      <c r="N246" s="56">
        <v>5277</v>
      </c>
      <c r="O246" s="3">
        <f t="shared" si="38"/>
        <v>0</v>
      </c>
      <c r="P246" s="95"/>
      <c r="Q246" s="56">
        <v>5277</v>
      </c>
      <c r="R246" s="3">
        <f t="shared" si="39"/>
        <v>0</v>
      </c>
      <c r="S246" s="95"/>
    </row>
    <row r="247" spans="1:19" ht="30" customHeight="1">
      <c r="A247" s="198"/>
      <c r="B247" s="6" t="s">
        <v>212</v>
      </c>
      <c r="C247" s="2">
        <v>75516</v>
      </c>
      <c r="D247" s="2">
        <v>77571</v>
      </c>
      <c r="E247" s="3">
        <f t="shared" si="40"/>
        <v>2055</v>
      </c>
      <c r="F247" s="140" t="s">
        <v>240</v>
      </c>
      <c r="G247" s="20"/>
      <c r="H247" s="56">
        <v>77571</v>
      </c>
      <c r="I247" s="1">
        <f t="shared" si="37"/>
        <v>0</v>
      </c>
      <c r="J247" s="25"/>
      <c r="K247" s="72">
        <v>77571</v>
      </c>
      <c r="L247" s="85">
        <f t="shared" si="41"/>
        <v>0</v>
      </c>
      <c r="M247" s="78"/>
      <c r="N247" s="56">
        <v>77571</v>
      </c>
      <c r="O247" s="3">
        <f t="shared" si="38"/>
        <v>0</v>
      </c>
      <c r="P247" s="95"/>
      <c r="Q247" s="56">
        <v>77571</v>
      </c>
      <c r="R247" s="3">
        <f t="shared" si="39"/>
        <v>0</v>
      </c>
      <c r="S247" s="95"/>
    </row>
    <row r="248" spans="1:19" ht="30" customHeight="1" thickBot="1">
      <c r="A248" s="200" t="s">
        <v>223</v>
      </c>
      <c r="B248" s="201"/>
      <c r="C248" s="27">
        <f>SUM(C242:C247)</f>
        <v>3137735</v>
      </c>
      <c r="D248" s="27">
        <f>SUM(D242:D247)</f>
        <v>2626125</v>
      </c>
      <c r="E248" s="28">
        <f t="shared" si="40"/>
        <v>-511610</v>
      </c>
      <c r="F248" s="142"/>
      <c r="G248" s="31"/>
      <c r="H248" s="174">
        <f>SUM(H242:H247)</f>
        <v>2626125</v>
      </c>
      <c r="I248" s="30">
        <f t="shared" si="37"/>
        <v>0</v>
      </c>
      <c r="J248" s="31"/>
      <c r="K248" s="74">
        <f>SUM(K242:K247)</f>
        <v>2626125</v>
      </c>
      <c r="L248" s="87">
        <f t="shared" si="41"/>
        <v>0</v>
      </c>
      <c r="M248" s="80"/>
      <c r="N248" s="57">
        <f>SUM(N242:N247)</f>
        <v>2626125</v>
      </c>
      <c r="O248" s="28">
        <f t="shared" si="38"/>
        <v>0</v>
      </c>
      <c r="P248" s="97"/>
      <c r="Q248" s="57">
        <f>SUM(Q242:Q247)</f>
        <v>2626125</v>
      </c>
      <c r="R248" s="28">
        <f t="shared" si="39"/>
        <v>0</v>
      </c>
      <c r="S248" s="97"/>
    </row>
    <row r="249" spans="1:19" s="173" customFormat="1" ht="30" customHeight="1" thickBot="1">
      <c r="A249" s="210" t="s">
        <v>271</v>
      </c>
      <c r="B249" s="211"/>
      <c r="C249" s="165"/>
      <c r="D249" s="190">
        <v>613732</v>
      </c>
      <c r="E249" s="189">
        <f t="shared" si="40"/>
        <v>613732</v>
      </c>
      <c r="F249" s="188" t="s">
        <v>468</v>
      </c>
      <c r="G249" s="167"/>
      <c r="H249" s="186">
        <v>0</v>
      </c>
      <c r="I249" s="187">
        <f t="shared" si="37"/>
        <v>-613732</v>
      </c>
      <c r="J249" s="66" t="s">
        <v>454</v>
      </c>
      <c r="K249" s="168"/>
      <c r="L249" s="169"/>
      <c r="M249" s="170"/>
      <c r="N249" s="171"/>
      <c r="O249" s="166"/>
      <c r="P249" s="172"/>
      <c r="Q249" s="171"/>
      <c r="R249" s="166"/>
      <c r="S249" s="172"/>
    </row>
    <row r="250" spans="1:19" s="18" customFormat="1" ht="35.25" customHeight="1">
      <c r="A250" s="199" t="s">
        <v>233</v>
      </c>
      <c r="B250" s="199"/>
      <c r="C250" s="175">
        <f>C21+C61+C104+C172+C174+C182+C226+C231+C233+C241+C242</f>
        <v>19476000</v>
      </c>
      <c r="D250" s="175">
        <f>D21+D61+D104+D172+D174+D182+D226+D231+D233+D241+D242+D249</f>
        <v>20849294</v>
      </c>
      <c r="E250" s="176">
        <f t="shared" si="40"/>
        <v>1373294</v>
      </c>
      <c r="F250" s="177"/>
      <c r="G250" s="178"/>
      <c r="H250" s="179">
        <f>H21+H61+H104+H172+H174+H182+H226+H231+H233+H241+H242+H249</f>
        <v>20249508</v>
      </c>
      <c r="I250" s="180">
        <f t="shared" si="37"/>
        <v>-599786</v>
      </c>
      <c r="J250" s="181"/>
      <c r="K250" s="182">
        <f>K21+K61+K104+K172+K174+K182+K226+K231+K233+K241+K242+K249</f>
        <v>20322341</v>
      </c>
      <c r="L250" s="183">
        <f t="shared" si="41"/>
        <v>72833</v>
      </c>
      <c r="M250" s="184"/>
      <c r="N250" s="179">
        <f>N21+N61+N104+N172+N174+N182+N226+N231+N233+N241+N242+N249</f>
        <v>20304142</v>
      </c>
      <c r="O250" s="176">
        <f t="shared" si="38"/>
        <v>-18199</v>
      </c>
      <c r="P250" s="185"/>
      <c r="Q250" s="179">
        <f>Q21+Q61+Q104+Q172+Q174+Q182+Q226+Q231+Q233+Q241+Q242+Q249</f>
        <v>19960000</v>
      </c>
      <c r="R250" s="176">
        <f t="shared" si="39"/>
        <v>-344142</v>
      </c>
      <c r="S250" s="185"/>
    </row>
    <row r="251" spans="1:19" ht="34.5" customHeight="1">
      <c r="A251" s="192" t="s">
        <v>544</v>
      </c>
    </row>
    <row r="254" spans="1:19" ht="13.5" customHeight="1"/>
    <row r="256" spans="1:19" ht="13.5" customHeight="1"/>
    <row r="258" ht="13.5" customHeight="1"/>
    <row r="260" ht="13.5" customHeight="1"/>
    <row r="262" ht="13.5" customHeight="1"/>
    <row r="264" ht="13.5" customHeight="1"/>
    <row r="268" ht="13.5" customHeight="1"/>
    <row r="270" ht="13.5" customHeight="1"/>
    <row r="272" ht="13.5" customHeight="1"/>
  </sheetData>
  <sheetProtection password="F4AF" sheet="1" objects="1" scenarios="1" formatCells="0" formatColumns="0" formatRows="0" insertColumns="0" insertRows="0" insertHyperlinks="0" deleteColumns="0" deleteRows="0" sort="0" autoFilter="0" pivotTables="0"/>
  <mergeCells count="34">
    <mergeCell ref="A1:S1"/>
    <mergeCell ref="A226:B226"/>
    <mergeCell ref="A231:B231"/>
    <mergeCell ref="A233:B233"/>
    <mergeCell ref="H2:J2"/>
    <mergeCell ref="K2:M2"/>
    <mergeCell ref="Q2:S2"/>
    <mergeCell ref="N2:P2"/>
    <mergeCell ref="A105:A168"/>
    <mergeCell ref="A175:A181"/>
    <mergeCell ref="A183:A225"/>
    <mergeCell ref="A172:B172"/>
    <mergeCell ref="A174:B174"/>
    <mergeCell ref="G2:G3"/>
    <mergeCell ref="A21:B21"/>
    <mergeCell ref="A4:A20"/>
    <mergeCell ref="A61:B61"/>
    <mergeCell ref="A104:B104"/>
    <mergeCell ref="A62:A103"/>
    <mergeCell ref="A2:A3"/>
    <mergeCell ref="B2:B3"/>
    <mergeCell ref="C2:C3"/>
    <mergeCell ref="D2:D3"/>
    <mergeCell ref="F2:F3"/>
    <mergeCell ref="E2:E3"/>
    <mergeCell ref="A22:A60"/>
    <mergeCell ref="A182:B182"/>
    <mergeCell ref="A242:A247"/>
    <mergeCell ref="A250:B250"/>
    <mergeCell ref="A248:B248"/>
    <mergeCell ref="A241:B241"/>
    <mergeCell ref="A227:A230"/>
    <mergeCell ref="A234:A240"/>
    <mergeCell ref="A249:B249"/>
  </mergeCells>
  <phoneticPr fontId="18"/>
  <pageMargins left="0.31496062992125984" right="0.11811023622047245" top="0.35433070866141736" bottom="0.35433070866141736" header="0.31496062992125984" footer="0.31496062992125984"/>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YH041800(1)</vt:lpstr>
      <vt:lpstr>Sheet1</vt:lpstr>
      <vt:lpstr>'YH041800(1)'!Print_Area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企画政策課</cp:lastModifiedBy>
  <cp:lastPrinted>2018-01-29T06:57:19Z</cp:lastPrinted>
  <dcterms:created xsi:type="dcterms:W3CDTF">2015-11-19T02:55:46Z</dcterms:created>
  <dcterms:modified xsi:type="dcterms:W3CDTF">2018-02-01T02:38:49Z</dcterms:modified>
  <cp:contentStatus/>
</cp:coreProperties>
</file>