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0245" windowHeight="7815"/>
  </bookViews>
  <sheets>
    <sheet name="YH041800(1)" sheetId="1" r:id="rId1"/>
  </sheets>
  <calcPr calcId="145621"/>
</workbook>
</file>

<file path=xl/calcChain.xml><?xml version="1.0" encoding="utf-8"?>
<calcChain xmlns="http://schemas.openxmlformats.org/spreadsheetml/2006/main">
  <c r="O247" i="1" l="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N167" i="1"/>
  <c r="N166" i="1"/>
  <c r="N247" i="1"/>
  <c r="N240" i="1"/>
  <c r="N232" i="1"/>
  <c r="N229" i="1"/>
  <c r="N230" i="1" s="1"/>
  <c r="N225" i="1"/>
  <c r="N224" i="1"/>
  <c r="N220" i="1"/>
  <c r="N213" i="1"/>
  <c r="N210" i="1"/>
  <c r="N199" i="1"/>
  <c r="N195" i="1"/>
  <c r="N176" i="1"/>
  <c r="N177" i="1" s="1"/>
  <c r="N169" i="1"/>
  <c r="N153" i="1"/>
  <c r="N136" i="1"/>
  <c r="N121" i="1"/>
  <c r="N100" i="1"/>
  <c r="N101" i="1" s="1"/>
  <c r="N93" i="1"/>
  <c r="N85" i="1"/>
  <c r="N80" i="1"/>
  <c r="N71" i="1"/>
  <c r="N59" i="1"/>
  <c r="N55" i="1"/>
  <c r="N48" i="1"/>
  <c r="N42" i="1"/>
  <c r="N60" i="1" s="1"/>
  <c r="O60" i="1" s="1"/>
  <c r="N20" i="1"/>
  <c r="N21" i="1" s="1"/>
  <c r="N16" i="1"/>
  <c r="N14" i="1"/>
  <c r="N11" i="1"/>
  <c r="N248" i="1" l="1"/>
  <c r="O248" i="1" s="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K247" i="1"/>
  <c r="K240" i="1"/>
  <c r="K232" i="1"/>
  <c r="K229" i="1"/>
  <c r="K230" i="1" s="1"/>
  <c r="K224" i="1"/>
  <c r="K220" i="1"/>
  <c r="K213" i="1"/>
  <c r="K210" i="1"/>
  <c r="K199" i="1"/>
  <c r="K225" i="1" s="1"/>
  <c r="K195" i="1"/>
  <c r="K176" i="1"/>
  <c r="K177" i="1" s="1"/>
  <c r="K169" i="1"/>
  <c r="K166" i="1"/>
  <c r="K153" i="1"/>
  <c r="K136" i="1"/>
  <c r="K121" i="1"/>
  <c r="K167" i="1" s="1"/>
  <c r="K100" i="1"/>
  <c r="K93" i="1"/>
  <c r="K85" i="1"/>
  <c r="K80" i="1"/>
  <c r="K71" i="1"/>
  <c r="K101" i="1" s="1"/>
  <c r="K59" i="1"/>
  <c r="K55" i="1"/>
  <c r="K48" i="1"/>
  <c r="K42" i="1"/>
  <c r="K60" i="1" s="1"/>
  <c r="K20" i="1"/>
  <c r="K16" i="1"/>
  <c r="K14" i="1"/>
  <c r="K11" i="1"/>
  <c r="K21" i="1" s="1"/>
  <c r="K248" i="1" l="1"/>
  <c r="H167" i="1"/>
  <c r="H101" i="1"/>
  <c r="H20" i="1"/>
  <c r="H14" i="1"/>
  <c r="H11" i="1"/>
  <c r="H240" i="1" l="1"/>
  <c r="H224" i="1"/>
  <c r="H220" i="1"/>
  <c r="H213" i="1"/>
  <c r="H210" i="1"/>
  <c r="H199" i="1"/>
  <c r="D199" i="1"/>
  <c r="H195" i="1"/>
  <c r="H225" i="1" s="1"/>
  <c r="H176" i="1"/>
  <c r="H177" i="1" s="1"/>
  <c r="H169" i="1"/>
  <c r="H166" i="1"/>
  <c r="H153" i="1"/>
  <c r="H136" i="1"/>
  <c r="H100" i="1"/>
  <c r="H93" i="1"/>
  <c r="H85" i="1"/>
  <c r="H80" i="1"/>
  <c r="H71" i="1"/>
  <c r="H247" i="1" l="1"/>
  <c r="H232" i="1" l="1"/>
  <c r="H229" i="1"/>
  <c r="H230" i="1" s="1"/>
  <c r="H16" i="1"/>
  <c r="H21" i="1" s="1"/>
  <c r="H121" i="1" l="1"/>
  <c r="H59" i="1"/>
  <c r="H55" i="1"/>
  <c r="H48" i="1"/>
  <c r="H42" i="1"/>
  <c r="H248" i="1" l="1"/>
  <c r="H60" i="1"/>
  <c r="I5" i="1"/>
  <c r="I6" i="1"/>
  <c r="I7" i="1"/>
  <c r="I8" i="1"/>
  <c r="I9" i="1"/>
  <c r="I10" i="1"/>
  <c r="I12" i="1"/>
  <c r="I13" i="1"/>
  <c r="I15" i="1"/>
  <c r="I17" i="1"/>
  <c r="I18" i="1"/>
  <c r="I19" i="1"/>
  <c r="I22" i="1"/>
  <c r="I23" i="1"/>
  <c r="I24" i="1"/>
  <c r="I25" i="1"/>
  <c r="I26" i="1"/>
  <c r="I27" i="1"/>
  <c r="I28" i="1"/>
  <c r="I29" i="1"/>
  <c r="I30" i="1"/>
  <c r="I31" i="1"/>
  <c r="I32" i="1"/>
  <c r="I33" i="1"/>
  <c r="I34" i="1"/>
  <c r="I35" i="1"/>
  <c r="I36" i="1"/>
  <c r="I37" i="1"/>
  <c r="I38" i="1"/>
  <c r="I39" i="1"/>
  <c r="I40" i="1"/>
  <c r="I41" i="1"/>
  <c r="I43" i="1"/>
  <c r="I44" i="1"/>
  <c r="I45" i="1"/>
  <c r="I46" i="1"/>
  <c r="I47" i="1"/>
  <c r="I49" i="1"/>
  <c r="I50" i="1"/>
  <c r="I51" i="1"/>
  <c r="I52" i="1"/>
  <c r="I53" i="1"/>
  <c r="I54" i="1"/>
  <c r="I56" i="1"/>
  <c r="I57" i="1"/>
  <c r="I58" i="1"/>
  <c r="I61" i="1"/>
  <c r="I62" i="1"/>
  <c r="I63" i="1"/>
  <c r="I64" i="1"/>
  <c r="I65" i="1"/>
  <c r="I66" i="1"/>
  <c r="I67" i="1"/>
  <c r="I68" i="1"/>
  <c r="I69" i="1"/>
  <c r="I70" i="1"/>
  <c r="I72" i="1"/>
  <c r="I73" i="1"/>
  <c r="I74" i="1"/>
  <c r="I75" i="1"/>
  <c r="I76" i="1"/>
  <c r="I77" i="1"/>
  <c r="I78" i="1"/>
  <c r="I79" i="1"/>
  <c r="I81" i="1"/>
  <c r="I82" i="1"/>
  <c r="I83" i="1"/>
  <c r="I84" i="1"/>
  <c r="I86" i="1"/>
  <c r="I87" i="1"/>
  <c r="I88" i="1"/>
  <c r="I89" i="1"/>
  <c r="I90" i="1"/>
  <c r="I91" i="1"/>
  <c r="I92" i="1"/>
  <c r="I94" i="1"/>
  <c r="I95" i="1"/>
  <c r="I96" i="1"/>
  <c r="I97" i="1"/>
  <c r="I98" i="1"/>
  <c r="I99" i="1"/>
  <c r="I102" i="1"/>
  <c r="I103" i="1"/>
  <c r="I104" i="1"/>
  <c r="I105" i="1"/>
  <c r="I106" i="1"/>
  <c r="I107" i="1"/>
  <c r="I108" i="1"/>
  <c r="I109" i="1"/>
  <c r="I110" i="1"/>
  <c r="I111" i="1"/>
  <c r="I112" i="1"/>
  <c r="I113" i="1"/>
  <c r="I114" i="1"/>
  <c r="I115" i="1"/>
  <c r="I116" i="1"/>
  <c r="I117" i="1"/>
  <c r="I118" i="1"/>
  <c r="I119" i="1"/>
  <c r="I120" i="1"/>
  <c r="I122" i="1"/>
  <c r="I123" i="1"/>
  <c r="I124" i="1"/>
  <c r="I125" i="1"/>
  <c r="I126" i="1"/>
  <c r="I127" i="1"/>
  <c r="I128" i="1"/>
  <c r="I129" i="1"/>
  <c r="I130" i="1"/>
  <c r="I131" i="1"/>
  <c r="I132" i="1"/>
  <c r="I133" i="1"/>
  <c r="I134" i="1"/>
  <c r="I135" i="1"/>
  <c r="I137" i="1"/>
  <c r="I138" i="1"/>
  <c r="I139" i="1"/>
  <c r="I140" i="1"/>
  <c r="I141" i="1"/>
  <c r="I142" i="1"/>
  <c r="I143" i="1"/>
  <c r="I144" i="1"/>
  <c r="I145" i="1"/>
  <c r="I146" i="1"/>
  <c r="I147" i="1"/>
  <c r="I148" i="1"/>
  <c r="I149" i="1"/>
  <c r="I150" i="1"/>
  <c r="I151" i="1"/>
  <c r="I152" i="1"/>
  <c r="I154" i="1"/>
  <c r="I155" i="1"/>
  <c r="I156" i="1"/>
  <c r="I157" i="1"/>
  <c r="I158" i="1"/>
  <c r="I159" i="1"/>
  <c r="I160" i="1"/>
  <c r="I161" i="1"/>
  <c r="I162" i="1"/>
  <c r="I163" i="1"/>
  <c r="I164" i="1"/>
  <c r="I165" i="1"/>
  <c r="I168" i="1"/>
  <c r="I170" i="1"/>
  <c r="I171" i="1"/>
  <c r="I172" i="1"/>
  <c r="I173" i="1"/>
  <c r="I174" i="1"/>
  <c r="I175" i="1"/>
  <c r="I178" i="1"/>
  <c r="I179" i="1"/>
  <c r="I180" i="1"/>
  <c r="I181" i="1"/>
  <c r="I182" i="1"/>
  <c r="I183" i="1"/>
  <c r="I184" i="1"/>
  <c r="I185" i="1"/>
  <c r="I186" i="1"/>
  <c r="I187" i="1"/>
  <c r="I188" i="1"/>
  <c r="I189" i="1"/>
  <c r="I190" i="1"/>
  <c r="I191" i="1"/>
  <c r="I192" i="1"/>
  <c r="I193" i="1"/>
  <c r="I194" i="1"/>
  <c r="I196" i="1"/>
  <c r="I197" i="1"/>
  <c r="I198" i="1"/>
  <c r="I200" i="1"/>
  <c r="I201" i="1"/>
  <c r="I202" i="1"/>
  <c r="I203" i="1"/>
  <c r="I204" i="1"/>
  <c r="I205" i="1"/>
  <c r="I206" i="1"/>
  <c r="I207" i="1"/>
  <c r="I208" i="1"/>
  <c r="I209" i="1"/>
  <c r="I211" i="1"/>
  <c r="I212" i="1"/>
  <c r="I214" i="1"/>
  <c r="I215" i="1"/>
  <c r="I216" i="1"/>
  <c r="I217" i="1"/>
  <c r="I218" i="1"/>
  <c r="I219" i="1"/>
  <c r="I221" i="1"/>
  <c r="I222" i="1"/>
  <c r="I223" i="1"/>
  <c r="I226" i="1"/>
  <c r="I227" i="1"/>
  <c r="I228" i="1"/>
  <c r="I231" i="1"/>
  <c r="I233" i="1"/>
  <c r="I234" i="1"/>
  <c r="I235" i="1"/>
  <c r="I236" i="1"/>
  <c r="I237" i="1"/>
  <c r="I238" i="1"/>
  <c r="I239" i="1"/>
  <c r="I241" i="1"/>
  <c r="I242" i="1"/>
  <c r="I243" i="1"/>
  <c r="I244" i="1"/>
  <c r="I245" i="1"/>
  <c r="I246" i="1"/>
  <c r="I4" i="1"/>
  <c r="D220" i="1"/>
  <c r="C220" i="1"/>
  <c r="D213" i="1"/>
  <c r="C213" i="1"/>
  <c r="D210" i="1"/>
  <c r="I210" i="1" s="1"/>
  <c r="C210" i="1"/>
  <c r="E207" i="1"/>
  <c r="E208" i="1"/>
  <c r="E209" i="1"/>
  <c r="I199" i="1"/>
  <c r="C199" i="1"/>
  <c r="D195" i="1"/>
  <c r="I195" i="1" s="1"/>
  <c r="C195" i="1"/>
  <c r="E246" i="1"/>
  <c r="E245" i="1"/>
  <c r="E244" i="1"/>
  <c r="E243" i="1"/>
  <c r="E242" i="1"/>
  <c r="E241" i="1"/>
  <c r="E239" i="1"/>
  <c r="E238" i="1"/>
  <c r="E237" i="1"/>
  <c r="E236" i="1"/>
  <c r="E235" i="1"/>
  <c r="E234" i="1"/>
  <c r="E233" i="1"/>
  <c r="E231" i="1"/>
  <c r="E228" i="1"/>
  <c r="E227" i="1"/>
  <c r="E226" i="1"/>
  <c r="E223" i="1"/>
  <c r="E222" i="1"/>
  <c r="E221" i="1"/>
  <c r="E219" i="1"/>
  <c r="E218" i="1"/>
  <c r="E217" i="1"/>
  <c r="E216" i="1"/>
  <c r="E215" i="1"/>
  <c r="E214" i="1"/>
  <c r="E212" i="1"/>
  <c r="E211" i="1"/>
  <c r="E206" i="1"/>
  <c r="E205" i="1"/>
  <c r="E204" i="1"/>
  <c r="E203" i="1"/>
  <c r="E202" i="1"/>
  <c r="E201" i="1"/>
  <c r="E200" i="1"/>
  <c r="E198" i="1"/>
  <c r="E197" i="1"/>
  <c r="E196" i="1"/>
  <c r="E194" i="1"/>
  <c r="E193" i="1"/>
  <c r="E192" i="1"/>
  <c r="E191" i="1"/>
  <c r="E190" i="1"/>
  <c r="E189" i="1"/>
  <c r="E188" i="1"/>
  <c r="E187" i="1"/>
  <c r="E186" i="1"/>
  <c r="E185" i="1"/>
  <c r="E184" i="1"/>
  <c r="E183" i="1"/>
  <c r="E182" i="1"/>
  <c r="E181" i="1"/>
  <c r="E180" i="1"/>
  <c r="E179" i="1"/>
  <c r="E178" i="1"/>
  <c r="E175" i="1"/>
  <c r="E174" i="1"/>
  <c r="E173" i="1"/>
  <c r="E172" i="1"/>
  <c r="E171" i="1"/>
  <c r="E170" i="1"/>
  <c r="E168" i="1"/>
  <c r="E165" i="1"/>
  <c r="E164" i="1"/>
  <c r="E163" i="1"/>
  <c r="E162" i="1"/>
  <c r="E161" i="1"/>
  <c r="E160" i="1"/>
  <c r="E159" i="1"/>
  <c r="E158" i="1"/>
  <c r="E157" i="1"/>
  <c r="E156" i="1"/>
  <c r="E155" i="1"/>
  <c r="E154" i="1"/>
  <c r="E152" i="1"/>
  <c r="E151" i="1"/>
  <c r="E150" i="1"/>
  <c r="E149" i="1"/>
  <c r="E148" i="1"/>
  <c r="E147" i="1"/>
  <c r="E146" i="1"/>
  <c r="E145" i="1"/>
  <c r="E144" i="1"/>
  <c r="E143" i="1"/>
  <c r="E142" i="1"/>
  <c r="E141" i="1"/>
  <c r="E140" i="1"/>
  <c r="E139" i="1"/>
  <c r="E138" i="1"/>
  <c r="E137" i="1"/>
  <c r="E135" i="1"/>
  <c r="E134" i="1"/>
  <c r="E133" i="1"/>
  <c r="E132" i="1"/>
  <c r="E131" i="1"/>
  <c r="E130" i="1"/>
  <c r="E129" i="1"/>
  <c r="E128" i="1"/>
  <c r="E127" i="1"/>
  <c r="E126" i="1"/>
  <c r="E125" i="1"/>
  <c r="E124" i="1"/>
  <c r="E123" i="1"/>
  <c r="E122" i="1"/>
  <c r="E120" i="1"/>
  <c r="E119" i="1"/>
  <c r="E118" i="1"/>
  <c r="E117" i="1"/>
  <c r="E116" i="1"/>
  <c r="E115" i="1"/>
  <c r="E114" i="1"/>
  <c r="E113" i="1"/>
  <c r="E112" i="1"/>
  <c r="E111" i="1"/>
  <c r="E110" i="1"/>
  <c r="E109" i="1"/>
  <c r="E108" i="1"/>
  <c r="E107" i="1"/>
  <c r="E106" i="1"/>
  <c r="E105" i="1"/>
  <c r="E104" i="1"/>
  <c r="E103" i="1"/>
  <c r="E102" i="1"/>
  <c r="E99" i="1"/>
  <c r="E98" i="1"/>
  <c r="E97" i="1"/>
  <c r="E96" i="1"/>
  <c r="E95" i="1"/>
  <c r="E94" i="1"/>
  <c r="E92" i="1"/>
  <c r="E91" i="1"/>
  <c r="E90" i="1"/>
  <c r="E89" i="1"/>
  <c r="E88" i="1"/>
  <c r="E87" i="1"/>
  <c r="E86" i="1"/>
  <c r="E84" i="1"/>
  <c r="E83" i="1"/>
  <c r="E82" i="1"/>
  <c r="E81" i="1"/>
  <c r="E79" i="1"/>
  <c r="E78" i="1"/>
  <c r="E77" i="1"/>
  <c r="E76" i="1"/>
  <c r="E75" i="1"/>
  <c r="E74" i="1"/>
  <c r="E73" i="1"/>
  <c r="E72" i="1"/>
  <c r="E70" i="1"/>
  <c r="E69" i="1"/>
  <c r="E68" i="1"/>
  <c r="E67" i="1"/>
  <c r="E66" i="1"/>
  <c r="E65" i="1"/>
  <c r="E64" i="1"/>
  <c r="E63" i="1"/>
  <c r="E62" i="1"/>
  <c r="E61" i="1"/>
  <c r="E58" i="1"/>
  <c r="E57" i="1"/>
  <c r="E56" i="1"/>
  <c r="E54" i="1"/>
  <c r="E53" i="1"/>
  <c r="E52" i="1"/>
  <c r="E51" i="1"/>
  <c r="E50" i="1"/>
  <c r="E49" i="1"/>
  <c r="E47" i="1"/>
  <c r="E46" i="1"/>
  <c r="E45" i="1"/>
  <c r="E44" i="1"/>
  <c r="E43" i="1"/>
  <c r="E41" i="1"/>
  <c r="E40" i="1"/>
  <c r="E39" i="1"/>
  <c r="E38" i="1"/>
  <c r="E37" i="1"/>
  <c r="E36" i="1"/>
  <c r="E35" i="1"/>
  <c r="E34" i="1"/>
  <c r="E33" i="1"/>
  <c r="E32" i="1"/>
  <c r="E31" i="1"/>
  <c r="E30" i="1"/>
  <c r="E29" i="1"/>
  <c r="E28" i="1"/>
  <c r="E27" i="1"/>
  <c r="E26" i="1"/>
  <c r="E25" i="1"/>
  <c r="E24" i="1"/>
  <c r="E23" i="1"/>
  <c r="E22" i="1"/>
  <c r="E19" i="1"/>
  <c r="E18" i="1"/>
  <c r="E17" i="1"/>
  <c r="E15" i="1"/>
  <c r="E13" i="1"/>
  <c r="E12" i="1"/>
  <c r="E10" i="1"/>
  <c r="E9" i="1"/>
  <c r="E8" i="1"/>
  <c r="E7" i="1"/>
  <c r="E6" i="1"/>
  <c r="E5" i="1"/>
  <c r="E4" i="1"/>
  <c r="D247" i="1"/>
  <c r="I247" i="1" s="1"/>
  <c r="C247" i="1"/>
  <c r="D240" i="1"/>
  <c r="C240" i="1"/>
  <c r="D232" i="1"/>
  <c r="C232" i="1"/>
  <c r="D229" i="1"/>
  <c r="D230" i="1" s="1"/>
  <c r="I230" i="1" s="1"/>
  <c r="C229" i="1"/>
  <c r="C230" i="1" s="1"/>
  <c r="D224" i="1"/>
  <c r="C224" i="1"/>
  <c r="D176" i="1"/>
  <c r="D177" i="1" s="1"/>
  <c r="C176" i="1"/>
  <c r="C177" i="1" s="1"/>
  <c r="D169" i="1"/>
  <c r="C169" i="1"/>
  <c r="D166" i="1"/>
  <c r="I166" i="1" s="1"/>
  <c r="C166" i="1"/>
  <c r="D153" i="1"/>
  <c r="C153" i="1"/>
  <c r="D136" i="1"/>
  <c r="C136" i="1"/>
  <c r="D121" i="1"/>
  <c r="C121" i="1"/>
  <c r="D100" i="1"/>
  <c r="C100" i="1"/>
  <c r="D93" i="1"/>
  <c r="C93" i="1"/>
  <c r="D85" i="1"/>
  <c r="C85" i="1"/>
  <c r="D80" i="1"/>
  <c r="I80" i="1" s="1"/>
  <c r="C80" i="1"/>
  <c r="D71" i="1"/>
  <c r="I71" i="1" s="1"/>
  <c r="C71" i="1"/>
  <c r="D59" i="1"/>
  <c r="C59" i="1"/>
  <c r="D55" i="1"/>
  <c r="I55" i="1" s="1"/>
  <c r="C55" i="1"/>
  <c r="D48" i="1"/>
  <c r="I48" i="1" s="1"/>
  <c r="C48" i="1"/>
  <c r="D42" i="1"/>
  <c r="I42" i="1" s="1"/>
  <c r="C42" i="1"/>
  <c r="D20" i="1"/>
  <c r="I20" i="1" s="1"/>
  <c r="C20" i="1"/>
  <c r="D16" i="1"/>
  <c r="C16" i="1"/>
  <c r="D14" i="1"/>
  <c r="C14" i="1"/>
  <c r="D11" i="1"/>
  <c r="I11" i="1" s="1"/>
  <c r="C11" i="1"/>
  <c r="E14" i="1" l="1"/>
  <c r="E59" i="1"/>
  <c r="E93" i="1"/>
  <c r="E121" i="1"/>
  <c r="E153" i="1"/>
  <c r="E169" i="1"/>
  <c r="E232" i="1"/>
  <c r="E213" i="1"/>
  <c r="E195" i="1"/>
  <c r="E224" i="1"/>
  <c r="C225" i="1"/>
  <c r="I59" i="1"/>
  <c r="I14" i="1"/>
  <c r="E11" i="1"/>
  <c r="E16" i="1"/>
  <c r="E42" i="1"/>
  <c r="E55" i="1"/>
  <c r="E71" i="1"/>
  <c r="E85" i="1"/>
  <c r="E100" i="1"/>
  <c r="E136" i="1"/>
  <c r="E166" i="1"/>
  <c r="E177" i="1"/>
  <c r="E230" i="1"/>
  <c r="E240" i="1"/>
  <c r="E20" i="1"/>
  <c r="D225" i="1"/>
  <c r="I225" i="1" s="1"/>
  <c r="I229" i="1"/>
  <c r="I213" i="1"/>
  <c r="I177" i="1"/>
  <c r="I169" i="1"/>
  <c r="I153" i="1"/>
  <c r="I121" i="1"/>
  <c r="I93" i="1"/>
  <c r="I85" i="1"/>
  <c r="E48" i="1"/>
  <c r="E80" i="1"/>
  <c r="E247" i="1"/>
  <c r="E210" i="1"/>
  <c r="E220" i="1"/>
  <c r="I240" i="1"/>
  <c r="I232" i="1"/>
  <c r="I224" i="1"/>
  <c r="I220" i="1"/>
  <c r="I176" i="1"/>
  <c r="I136" i="1"/>
  <c r="I100" i="1"/>
  <c r="I16" i="1"/>
  <c r="E176" i="1"/>
  <c r="E229" i="1"/>
  <c r="E199" i="1"/>
  <c r="C167" i="1"/>
  <c r="D21" i="1"/>
  <c r="I21" i="1" s="1"/>
  <c r="D60" i="1"/>
  <c r="I60" i="1" s="1"/>
  <c r="D101" i="1"/>
  <c r="D167" i="1"/>
  <c r="I167" i="1" s="1"/>
  <c r="C21" i="1"/>
  <c r="C60" i="1"/>
  <c r="C101" i="1"/>
  <c r="D248" i="1" l="1"/>
  <c r="E225" i="1"/>
  <c r="E101" i="1"/>
  <c r="I101" i="1"/>
  <c r="E60" i="1"/>
  <c r="E167" i="1"/>
  <c r="E21" i="1"/>
  <c r="C248" i="1"/>
  <c r="I248" i="1" l="1"/>
  <c r="E248" i="1"/>
</calcChain>
</file>

<file path=xl/sharedStrings.xml><?xml version="1.0" encoding="utf-8"?>
<sst xmlns="http://schemas.openxmlformats.org/spreadsheetml/2006/main" count="563" uniqueCount="554">
  <si>
    <t>行政経営部</t>
  </si>
  <si>
    <t>秘書人事人件費</t>
  </si>
  <si>
    <t>職員健康診断事業</t>
  </si>
  <si>
    <t>職員研修事業</t>
  </si>
  <si>
    <t>秘書人事管理事務事業</t>
  </si>
  <si>
    <t>広報活動事業</t>
  </si>
  <si>
    <t>広報事務事業</t>
  </si>
  <si>
    <t>市民相談事業</t>
  </si>
  <si>
    <t>秘書広報課合計</t>
  </si>
  <si>
    <t>企画事務事業</t>
  </si>
  <si>
    <t>電算管理事業</t>
  </si>
  <si>
    <t>企画政策課合計</t>
  </si>
  <si>
    <t>地域創生事務事業</t>
  </si>
  <si>
    <t>とよあけ創生推進室合計</t>
  </si>
  <si>
    <t>契約検査事業</t>
  </si>
  <si>
    <t>財務会計事業</t>
  </si>
  <si>
    <t>財政管理事務事業</t>
  </si>
  <si>
    <t>財政課合計</t>
  </si>
  <si>
    <t>行政経営部合計</t>
  </si>
  <si>
    <t>市民生活部</t>
  </si>
  <si>
    <t>庁舎管理事業</t>
  </si>
  <si>
    <t>一般管理事務事業</t>
  </si>
  <si>
    <t>文書事業</t>
  </si>
  <si>
    <t>庁舎維持管理事業</t>
  </si>
  <si>
    <t>公用車管理事業</t>
  </si>
  <si>
    <t>財産管理事務事業</t>
  </si>
  <si>
    <t>公平委員会事業</t>
  </si>
  <si>
    <t>防犯対策事業</t>
  </si>
  <si>
    <t>選挙管理事業</t>
  </si>
  <si>
    <t>選挙啓発事業</t>
  </si>
  <si>
    <t>愛知県議会議員選挙執行事業</t>
  </si>
  <si>
    <t>市長・市議選挙執行事業</t>
  </si>
  <si>
    <t>駐輪場維持管理事業</t>
  </si>
  <si>
    <t>交通安全推進事業</t>
  </si>
  <si>
    <t>交通安全対策事務事業</t>
  </si>
  <si>
    <t>尾交災事業</t>
  </si>
  <si>
    <t>災害対策事業</t>
  </si>
  <si>
    <t>災害対策事務事業</t>
  </si>
  <si>
    <t>総務防災課合計</t>
  </si>
  <si>
    <t>地番家屋現況図修正事業</t>
  </si>
  <si>
    <t>課税計算事業</t>
  </si>
  <si>
    <t>税務総務事務事業</t>
  </si>
  <si>
    <t>徴収計算事業</t>
  </si>
  <si>
    <t>徴収事務事業</t>
  </si>
  <si>
    <t>税務課合計</t>
  </si>
  <si>
    <t>市民活動推進事業</t>
  </si>
  <si>
    <t>都市・国際交流事業</t>
  </si>
  <si>
    <t>区長会事業</t>
  </si>
  <si>
    <t>統計調査総務事業</t>
  </si>
  <si>
    <t>商工統計調査事業</t>
  </si>
  <si>
    <t>諸統計調査事業</t>
  </si>
  <si>
    <t>市民協働課合計</t>
  </si>
  <si>
    <t>住民記録電算処理事業</t>
  </si>
  <si>
    <t>戸籍住民基本台帳事務事業</t>
  </si>
  <si>
    <t>火葬場等使用委託事業</t>
  </si>
  <si>
    <t>市民課合計</t>
  </si>
  <si>
    <t>市民生活部合計</t>
  </si>
  <si>
    <t>健康福祉部</t>
  </si>
  <si>
    <t>福祉推進事業</t>
  </si>
  <si>
    <t>総合福祉会館維持管理事業</t>
  </si>
  <si>
    <t>社会福祉総務事務事業</t>
  </si>
  <si>
    <t>心身障害児者福祉推進事業</t>
  </si>
  <si>
    <t>心身障害児者扶助事業</t>
  </si>
  <si>
    <t>心身障害者事務事業</t>
  </si>
  <si>
    <t>生活保護事業</t>
  </si>
  <si>
    <t>扶助事業</t>
  </si>
  <si>
    <t>臨時福祉給付金事業</t>
  </si>
  <si>
    <t>災害救助事業</t>
  </si>
  <si>
    <t>社会福祉課合計</t>
  </si>
  <si>
    <t>老人福祉事業</t>
  </si>
  <si>
    <t>老人福祉センター運営事業</t>
  </si>
  <si>
    <t>老人憩いの家管理事業</t>
  </si>
  <si>
    <t>老人扶助事業</t>
  </si>
  <si>
    <t>老人福祉事務事業</t>
  </si>
  <si>
    <t>利用者助成事業</t>
  </si>
  <si>
    <t>介護保険特別会計繰出事業</t>
  </si>
  <si>
    <t>障害者控除認定書発行事業</t>
  </si>
  <si>
    <t>高齢者福祉課合計</t>
  </si>
  <si>
    <t>児童館等管理運営事業</t>
  </si>
  <si>
    <t>児童福祉事務事業</t>
  </si>
  <si>
    <t>保育事業</t>
  </si>
  <si>
    <t>子育て世帯臨時特例給付金事業</t>
  </si>
  <si>
    <t>児童福祉課合計</t>
  </si>
  <si>
    <t>国民健康保険特別会計繰出事業</t>
  </si>
  <si>
    <t>福祉医療事業</t>
  </si>
  <si>
    <t>老人保健事業</t>
  </si>
  <si>
    <t>福祉医療事務事業</t>
  </si>
  <si>
    <t>後期高齢者医療事業</t>
  </si>
  <si>
    <t>保険料徴収資料等作成事業</t>
  </si>
  <si>
    <t>国民年金事業</t>
  </si>
  <si>
    <t>保険医療課合計</t>
  </si>
  <si>
    <t>保健衛生事業</t>
  </si>
  <si>
    <t>予防接種事業</t>
  </si>
  <si>
    <t>各種診断事業</t>
  </si>
  <si>
    <t>予防事務事業</t>
  </si>
  <si>
    <t>保健センター運営事業</t>
  </si>
  <si>
    <t>休日診療所運営事業</t>
  </si>
  <si>
    <t>健康推進課合計</t>
  </si>
  <si>
    <t>経済建設部</t>
  </si>
  <si>
    <t>労働事業</t>
  </si>
  <si>
    <t>農業委員会事業</t>
  </si>
  <si>
    <t>農村環境改善センター管理事業</t>
  </si>
  <si>
    <t>農業総務事務事業</t>
  </si>
  <si>
    <t>農業振興事業</t>
  </si>
  <si>
    <t>農地利用高度化事務事業</t>
  </si>
  <si>
    <t>畜産事業</t>
  </si>
  <si>
    <t>土地改良事業</t>
  </si>
  <si>
    <t>農地事務事業</t>
  </si>
  <si>
    <t>地域農政推進対策事業</t>
  </si>
  <si>
    <t>林務事務事業</t>
  </si>
  <si>
    <t>商工総務事務事業</t>
  </si>
  <si>
    <t>商工業振興補助事業</t>
  </si>
  <si>
    <t>商工業振興預託事業</t>
  </si>
  <si>
    <t>観光振興補助事業</t>
  </si>
  <si>
    <t>観光事務事業</t>
  </si>
  <si>
    <t>観光施設整備事業</t>
  </si>
  <si>
    <t>消費者行政推進事業</t>
  </si>
  <si>
    <t>農業土木災害復旧事業</t>
  </si>
  <si>
    <t>産業振興課合計</t>
  </si>
  <si>
    <t>土木総務事務事業</t>
  </si>
  <si>
    <t>道路台帳管理事業</t>
  </si>
  <si>
    <t>維持管理総務事務事業</t>
  </si>
  <si>
    <t>道路維持事業</t>
  </si>
  <si>
    <t>道路管理事業</t>
  </si>
  <si>
    <t>道路新設改良事業</t>
  </si>
  <si>
    <t>道路新設改良事務事業</t>
  </si>
  <si>
    <t>交通安全施設整備事業</t>
  </si>
  <si>
    <t>交通安全施設維持事業</t>
  </si>
  <si>
    <t>河川改修事業</t>
  </si>
  <si>
    <t>河川新設改良事務事業</t>
  </si>
  <si>
    <t>河川維持修繕事業</t>
  </si>
  <si>
    <t>河川管理事務事業</t>
  </si>
  <si>
    <t>道路河川災害復旧事業</t>
  </si>
  <si>
    <t>土木課合計</t>
  </si>
  <si>
    <t>都市計画調査事業</t>
  </si>
  <si>
    <t>都市計画事務事業</t>
  </si>
  <si>
    <t>土地区画整理事務事業</t>
  </si>
  <si>
    <t>桜ヶ丘沓掛線改良事業</t>
  </si>
  <si>
    <t>街路事務事業</t>
  </si>
  <si>
    <t>二村山緑地整備事業</t>
  </si>
  <si>
    <t>公園施設改修事業</t>
  </si>
  <si>
    <t>公園施設維持管理事業</t>
  </si>
  <si>
    <t>公園事務事業</t>
  </si>
  <si>
    <t>大原公園整備事業</t>
  </si>
  <si>
    <t>下水道事業特別会計繰出事業</t>
  </si>
  <si>
    <t>有料駐車場事業特別会計繰出事業</t>
  </si>
  <si>
    <t>緑化対策事業</t>
  </si>
  <si>
    <t>花と緑推進事業</t>
  </si>
  <si>
    <t>緑化事務事業</t>
  </si>
  <si>
    <t>都市計画課合計</t>
  </si>
  <si>
    <t>環境衛生事業</t>
  </si>
  <si>
    <t>公害対策事業</t>
  </si>
  <si>
    <t>公害対策事務事業</t>
  </si>
  <si>
    <t>東部知多衛生組合負担金事業</t>
  </si>
  <si>
    <t>清掃事業</t>
  </si>
  <si>
    <t>清掃事務事業</t>
  </si>
  <si>
    <t>塵芥処理事業</t>
  </si>
  <si>
    <t>塵芥処理事務事業</t>
  </si>
  <si>
    <t>有機循環推進事業</t>
  </si>
  <si>
    <t>有機循環推進事務事業</t>
  </si>
  <si>
    <t>し尿汲み取り事業</t>
  </si>
  <si>
    <t>し尿汲み取り事務事業</t>
  </si>
  <si>
    <t>環境課合計</t>
  </si>
  <si>
    <t>経済建設部合計</t>
  </si>
  <si>
    <t>会計管理事業</t>
  </si>
  <si>
    <t>出納室合計</t>
  </si>
  <si>
    <t>常備消防活動事業</t>
  </si>
  <si>
    <t>常備消防設備維持管理事業</t>
  </si>
  <si>
    <t>常備消防事務事業</t>
  </si>
  <si>
    <t>非常備消防活動事業</t>
  </si>
  <si>
    <t>消防施設設置事業</t>
  </si>
  <si>
    <t>消防施設維持管理事業</t>
  </si>
  <si>
    <t>消防総務課合計</t>
  </si>
  <si>
    <t>消防本部合計</t>
  </si>
  <si>
    <t>教育委員会事務事業</t>
  </si>
  <si>
    <t>学校プール開放事業</t>
  </si>
  <si>
    <t>事務局事務事業</t>
  </si>
  <si>
    <t>教育振興事業</t>
  </si>
  <si>
    <t>教育振興補助事業</t>
  </si>
  <si>
    <t>教育相談事業</t>
  </si>
  <si>
    <t>教育振興事務事業</t>
  </si>
  <si>
    <t>小学校施設維持管理事業</t>
  </si>
  <si>
    <t>小学校管理事務事業</t>
  </si>
  <si>
    <t>小学校教育振興事業</t>
  </si>
  <si>
    <t>小学校教育振興補助事業</t>
  </si>
  <si>
    <t>小学校扶助事業</t>
  </si>
  <si>
    <t>中学校施設維持管理事業</t>
  </si>
  <si>
    <t>中学校管理事務事業</t>
  </si>
  <si>
    <t>中学校教育振興事業</t>
  </si>
  <si>
    <t>中学校教育振興補助事業</t>
  </si>
  <si>
    <t>中学校扶助事業</t>
  </si>
  <si>
    <t>給食センター活動事業</t>
  </si>
  <si>
    <t>給食センター維持管理事業</t>
  </si>
  <si>
    <t>給食センター施設整備事業</t>
  </si>
  <si>
    <t>社会教育活動事業</t>
  </si>
  <si>
    <t>社会教育関係団体補助事業</t>
  </si>
  <si>
    <t>公民館活動事業</t>
  </si>
  <si>
    <t>公民館維持管理事業</t>
  </si>
  <si>
    <t>文化財保護事業</t>
  </si>
  <si>
    <t>市史編さん事業</t>
  </si>
  <si>
    <t>文化広場管理事業</t>
  </si>
  <si>
    <t>文化振興事業</t>
  </si>
  <si>
    <t>文化会館維持管理事業</t>
  </si>
  <si>
    <t>青少年対策事業</t>
  </si>
  <si>
    <t>野外教育施設事業</t>
  </si>
  <si>
    <t>陶芸の館管理事業</t>
  </si>
  <si>
    <t>スポーツ振興事業</t>
  </si>
  <si>
    <t>各種大会事業</t>
  </si>
  <si>
    <t>体育補助金事業</t>
  </si>
  <si>
    <t>保健体育総務事務事業</t>
  </si>
  <si>
    <t>体育施設維持管理事業</t>
  </si>
  <si>
    <t>体育施設整備事業</t>
  </si>
  <si>
    <t>図書館活動事業</t>
  </si>
  <si>
    <t>図書館維持管理事業</t>
  </si>
  <si>
    <t>視聴覚ライブラリー事業</t>
  </si>
  <si>
    <t>図書館合計</t>
  </si>
  <si>
    <t>議員活動事業</t>
  </si>
  <si>
    <t>事務局事業</t>
  </si>
  <si>
    <t>負担金事業</t>
  </si>
  <si>
    <t>議事課合計</t>
  </si>
  <si>
    <t>議会事務局合計</t>
  </si>
  <si>
    <t>監査事業</t>
  </si>
  <si>
    <t>公債費元金償還事業</t>
  </si>
  <si>
    <t>公債費利子償還事業</t>
  </si>
  <si>
    <t>財政調整基金積立事業</t>
  </si>
  <si>
    <t>教育施設建設及び整備基金積立事業</t>
  </si>
  <si>
    <t>公共施設建設及び整備基金積立事業</t>
  </si>
  <si>
    <t>減債基金積立事業</t>
  </si>
  <si>
    <t>予備費</t>
  </si>
  <si>
    <t>市民意見等</t>
    <rPh sb="0" eb="2">
      <t>シミン</t>
    </rPh>
    <rPh sb="2" eb="5">
      <t>イケントウ</t>
    </rPh>
    <phoneticPr fontId="18"/>
  </si>
  <si>
    <t>給料・手当
一般会計</t>
    <rPh sb="0" eb="2">
      <t>キュウリョウ</t>
    </rPh>
    <rPh sb="3" eb="5">
      <t>テア</t>
    </rPh>
    <rPh sb="6" eb="8">
      <t>イッパン</t>
    </rPh>
    <rPh sb="8" eb="10">
      <t>カイケイ</t>
    </rPh>
    <phoneticPr fontId="18"/>
  </si>
  <si>
    <t>給料・手当
国保会計</t>
    <rPh sb="0" eb="2">
      <t>キュウリョウ</t>
    </rPh>
    <rPh sb="3" eb="5">
      <t>テア</t>
    </rPh>
    <rPh sb="6" eb="7">
      <t>クニ</t>
    </rPh>
    <rPh sb="8" eb="10">
      <t>カイケイ</t>
    </rPh>
    <phoneticPr fontId="18"/>
  </si>
  <si>
    <t>給料・手当
下水会計</t>
    <rPh sb="0" eb="2">
      <t>キュウリョウ</t>
    </rPh>
    <rPh sb="3" eb="5">
      <t>テア</t>
    </rPh>
    <rPh sb="6" eb="8">
      <t>ゲスイ</t>
    </rPh>
    <rPh sb="8" eb="10">
      <t>カイケイ</t>
    </rPh>
    <phoneticPr fontId="18"/>
  </si>
  <si>
    <t>給料・手当
下水建設会計</t>
    <rPh sb="0" eb="2">
      <t>キュウリョウ</t>
    </rPh>
    <rPh sb="3" eb="5">
      <t>テア</t>
    </rPh>
    <rPh sb="6" eb="8">
      <t>ゲスイ</t>
    </rPh>
    <rPh sb="8" eb="10">
      <t>ケンセツ</t>
    </rPh>
    <rPh sb="10" eb="12">
      <t>カイケイ</t>
    </rPh>
    <phoneticPr fontId="18"/>
  </si>
  <si>
    <t>給料・手当
農排会計</t>
    <rPh sb="0" eb="2">
      <t>キュウリョウ</t>
    </rPh>
    <rPh sb="3" eb="5">
      <t>テア</t>
    </rPh>
    <rPh sb="6" eb="7">
      <t>ノ</t>
    </rPh>
    <rPh sb="7" eb="8">
      <t>ハイ</t>
    </rPh>
    <rPh sb="8" eb="10">
      <t>カイケイ</t>
    </rPh>
    <phoneticPr fontId="18"/>
  </si>
  <si>
    <t>給料・手当
介護会計</t>
    <rPh sb="0" eb="2">
      <t>キュウリョウ</t>
    </rPh>
    <rPh sb="3" eb="5">
      <t>テア</t>
    </rPh>
    <rPh sb="6" eb="8">
      <t>カイゴ</t>
    </rPh>
    <rPh sb="8" eb="10">
      <t>カイケイ</t>
    </rPh>
    <phoneticPr fontId="18"/>
  </si>
  <si>
    <t>平成２７年度
当初予算 Ａ</t>
    <rPh sb="9" eb="11">
      <t>ヨサン</t>
    </rPh>
    <phoneticPr fontId="18"/>
  </si>
  <si>
    <t>平成２８年度
本要求額 Ｂ</t>
    <rPh sb="7" eb="8">
      <t>ホン</t>
    </rPh>
    <rPh sb="8" eb="10">
      <t>ヨウキュウ</t>
    </rPh>
    <rPh sb="10" eb="11">
      <t>ガク</t>
    </rPh>
    <phoneticPr fontId="18"/>
  </si>
  <si>
    <t>増減 Ｂ－Ａ</t>
    <rPh sb="0" eb="2">
      <t>ゾウゲン</t>
    </rPh>
    <phoneticPr fontId="18"/>
  </si>
  <si>
    <t>査定 Ｃ</t>
    <rPh sb="0" eb="2">
      <t>サテイ</t>
    </rPh>
    <phoneticPr fontId="18"/>
  </si>
  <si>
    <t>増減 Ｃ－Ｂ</t>
    <rPh sb="0" eb="2">
      <t>ゾウゲン</t>
    </rPh>
    <phoneticPr fontId="18"/>
  </si>
  <si>
    <t>査定ポイント</t>
    <rPh sb="0" eb="2">
      <t>サテイ</t>
    </rPh>
    <phoneticPr fontId="18"/>
  </si>
  <si>
    <t>出納室</t>
    <rPh sb="0" eb="2">
      <t>スイトウ</t>
    </rPh>
    <rPh sb="2" eb="3">
      <t>シツ</t>
    </rPh>
    <phoneticPr fontId="18"/>
  </si>
  <si>
    <t>消防本部</t>
    <rPh sb="0" eb="2">
      <t>ショウボウ</t>
    </rPh>
    <phoneticPr fontId="18"/>
  </si>
  <si>
    <t>教育部合計</t>
    <rPh sb="3" eb="5">
      <t>ゴウケイ</t>
    </rPh>
    <phoneticPr fontId="18"/>
  </si>
  <si>
    <t>議会事務局</t>
    <phoneticPr fontId="18"/>
  </si>
  <si>
    <t>財政課扱合計</t>
    <phoneticPr fontId="18"/>
  </si>
  <si>
    <t>財政課扱</t>
    <phoneticPr fontId="18"/>
  </si>
  <si>
    <t>人件費（全会計）合計</t>
    <rPh sb="4" eb="5">
      <t>ゼン</t>
    </rPh>
    <rPh sb="5" eb="7">
      <t>カイケイ</t>
    </rPh>
    <rPh sb="8" eb="10">
      <t>ゴウケイ</t>
    </rPh>
    <phoneticPr fontId="18"/>
  </si>
  <si>
    <t>人事秘書課扱
（人件費）</t>
    <rPh sb="0" eb="2">
      <t>ジンジ</t>
    </rPh>
    <rPh sb="2" eb="4">
      <t>ヒショ</t>
    </rPh>
    <rPh sb="4" eb="5">
      <t>カ</t>
    </rPh>
    <rPh sb="5" eb="6">
      <t>アツカ</t>
    </rPh>
    <rPh sb="8" eb="11">
      <t>ジンケンヒ</t>
    </rPh>
    <phoneticPr fontId="18"/>
  </si>
  <si>
    <t>監査事務局</t>
    <phoneticPr fontId="18"/>
  </si>
  <si>
    <t>監査事務局合計</t>
    <phoneticPr fontId="18"/>
  </si>
  <si>
    <t>健康福祉部合計</t>
    <rPh sb="5" eb="7">
      <t>ゴウケイ</t>
    </rPh>
    <phoneticPr fontId="18"/>
  </si>
  <si>
    <t>学校教育課合計
（給食センター除）</t>
    <rPh sb="0" eb="2">
      <t>ガッコウ</t>
    </rPh>
    <rPh sb="2" eb="4">
      <t>キョウイク</t>
    </rPh>
    <rPh sb="4" eb="5">
      <t>カ</t>
    </rPh>
    <rPh sb="5" eb="7">
      <t>ゴウケイ</t>
    </rPh>
    <rPh sb="9" eb="11">
      <t>キュウショク</t>
    </rPh>
    <rPh sb="15" eb="16">
      <t>ジョ</t>
    </rPh>
    <phoneticPr fontId="18"/>
  </si>
  <si>
    <t>給食センター合計</t>
    <rPh sb="0" eb="2">
      <t>キュウショク</t>
    </rPh>
    <phoneticPr fontId="18"/>
  </si>
  <si>
    <t>生涯学習課合計
（文館・体育館除）</t>
    <rPh sb="9" eb="10">
      <t>ブン</t>
    </rPh>
    <rPh sb="10" eb="11">
      <t>カン</t>
    </rPh>
    <rPh sb="12" eb="14">
      <t>タイイク</t>
    </rPh>
    <rPh sb="14" eb="15">
      <t>カン</t>
    </rPh>
    <rPh sb="15" eb="16">
      <t>ノゾ</t>
    </rPh>
    <phoneticPr fontId="18"/>
  </si>
  <si>
    <t>文化会館合計</t>
    <rPh sb="0" eb="2">
      <t>ブンカ</t>
    </rPh>
    <rPh sb="2" eb="4">
      <t>カイカン</t>
    </rPh>
    <rPh sb="4" eb="6">
      <t>ゴウケイ</t>
    </rPh>
    <phoneticPr fontId="18"/>
  </si>
  <si>
    <t>体育館合計</t>
    <rPh sb="0" eb="3">
      <t>タイイクカン</t>
    </rPh>
    <phoneticPr fontId="18"/>
  </si>
  <si>
    <t>教　育　部</t>
    <phoneticPr fontId="18"/>
  </si>
  <si>
    <t>総　　　　計</t>
    <rPh sb="0" eb="1">
      <t>フサ</t>
    </rPh>
    <rPh sb="5" eb="6">
      <t>ケイ</t>
    </rPh>
    <phoneticPr fontId="18"/>
  </si>
  <si>
    <t>担　　当</t>
    <phoneticPr fontId="18"/>
  </si>
  <si>
    <t>事　　業　　名</t>
    <phoneticPr fontId="18"/>
  </si>
  <si>
    <t>主　な　内　容</t>
    <rPh sb="0" eb="1">
      <t>オモ</t>
    </rPh>
    <rPh sb="4" eb="5">
      <t>ウチ</t>
    </rPh>
    <rPh sb="6" eb="7">
      <t>カタチ</t>
    </rPh>
    <phoneticPr fontId="18"/>
  </si>
  <si>
    <t>財政課長 査定</t>
    <rPh sb="0" eb="2">
      <t>ザイセイ</t>
    </rPh>
    <rPh sb="2" eb="4">
      <t>カチョウ</t>
    </rPh>
    <rPh sb="5" eb="7">
      <t>サテイ</t>
    </rPh>
    <phoneticPr fontId="18"/>
  </si>
  <si>
    <t>行政経営部長 査定</t>
    <rPh sb="0" eb="2">
      <t>ギョウセイ</t>
    </rPh>
    <rPh sb="2" eb="4">
      <t>ケイエイ</t>
    </rPh>
    <rPh sb="4" eb="6">
      <t>ブチョウ</t>
    </rPh>
    <rPh sb="7" eb="9">
      <t>サテイ</t>
    </rPh>
    <phoneticPr fontId="18"/>
  </si>
  <si>
    <t>市長 査定</t>
    <rPh sb="0" eb="2">
      <t>シチョウ</t>
    </rPh>
    <rPh sb="3" eb="5">
      <t>サテイ</t>
    </rPh>
    <phoneticPr fontId="18"/>
  </si>
  <si>
    <t>農村集落家庭排水施設特別会計繰出事業</t>
    <phoneticPr fontId="18"/>
  </si>
  <si>
    <t>都市計画事務一般に関する事業並びに住宅・建築物耐震診断・改修に関する経費</t>
    <rPh sb="20" eb="23">
      <t>ケンチクブツ</t>
    </rPh>
    <phoneticPr fontId="32"/>
  </si>
  <si>
    <t>用地取得、既設道路の切替、道路築造及び関連施設設置</t>
    <rPh sb="13" eb="15">
      <t>ドウロ</t>
    </rPh>
    <rPh sb="15" eb="17">
      <t>チクゾウ</t>
    </rPh>
    <rPh sb="17" eb="18">
      <t>オヨ</t>
    </rPh>
    <rPh sb="19" eb="21">
      <t>カンレン</t>
    </rPh>
    <rPh sb="21" eb="23">
      <t>シセツ</t>
    </rPh>
    <phoneticPr fontId="32"/>
  </si>
  <si>
    <t>公園内の除草、光熱水費、施設改修等の公園を維持管理する経費</t>
    <rPh sb="27" eb="29">
      <t>ケイヒ</t>
    </rPh>
    <phoneticPr fontId="32"/>
  </si>
  <si>
    <t>建設工事の円滑な遂行を図るため、設計・積算等の技術向上を目的とした研修への参加負担金及び積算資料等の購入費用</t>
    <phoneticPr fontId="32"/>
  </si>
  <si>
    <t>土木課が管理する道路台帳図書等を更新するための、現地測量及び図面修正作業を行う。</t>
    <phoneticPr fontId="32"/>
  </si>
  <si>
    <t>道路維持管理に関する消耗品等の購入、道路賠償責任保険への加入及び道路建設促進関係団体への負担金の支払い等の総務事務事業</t>
    <phoneticPr fontId="32"/>
  </si>
  <si>
    <t>道路等維持作業委託料、道路等維持修繕工事費</t>
    <phoneticPr fontId="32"/>
  </si>
  <si>
    <t>道路用地寄付のための調査測量設計等委託料及び道路用地購入費</t>
    <phoneticPr fontId="32"/>
  </si>
  <si>
    <t>区長要望工事の調査測量設計等委託料、道路新設改良舗装工事及び道路耐震補強工事費</t>
    <phoneticPr fontId="32"/>
  </si>
  <si>
    <t>道路工事等を行うために必要な消耗品等の事務的経費</t>
    <phoneticPr fontId="32"/>
  </si>
  <si>
    <t>交差点カラー塗装、グリーンベルト設置等区画線の設置</t>
    <phoneticPr fontId="32"/>
  </si>
  <si>
    <t>道路反射鏡、照明灯の修繕に要する経費</t>
    <phoneticPr fontId="32"/>
  </si>
  <si>
    <t>流下促進事業及び洪水調節整備事業の、調査測量設計等委託料及び河川改修工事費</t>
    <phoneticPr fontId="32"/>
  </si>
  <si>
    <t>河川改修工事等を行うために必要な消耗品等の事務的経費</t>
    <phoneticPr fontId="32"/>
  </si>
  <si>
    <t>河川等維持作業委託、河川等維持修繕工事</t>
    <phoneticPr fontId="32"/>
  </si>
  <si>
    <t>ため池、調整池のポンプの電気料金等の経費</t>
    <phoneticPr fontId="32"/>
  </si>
  <si>
    <t>道路河川災害時における復旧工事費</t>
    <phoneticPr fontId="32"/>
  </si>
  <si>
    <t>都市計画審議会に係る委員報酬及び旅費等並びに都市計画基礎調査に関する委託料等の経費</t>
    <phoneticPr fontId="32"/>
  </si>
  <si>
    <t>豊明阿野平地土地区画整理事業、新市街地開発事業</t>
    <phoneticPr fontId="32"/>
  </si>
  <si>
    <t>都市計画道路に関する取得用地の維持及び事業用地の緊急取得並びに街路事務全般の経費</t>
    <phoneticPr fontId="32"/>
  </si>
  <si>
    <t>草刈り等維持管理事業</t>
    <phoneticPr fontId="32"/>
  </si>
  <si>
    <t>街区公園の改修工事、遊戯施設再整備工事</t>
    <phoneticPr fontId="32"/>
  </si>
  <si>
    <t>臨時職員の賃金、講習会への参加費、公園緑地関係団体等に支払う負担金の費用</t>
    <phoneticPr fontId="32"/>
  </si>
  <si>
    <t>有料駐車場事業特別会計を運営するのに必要な一般会計からの繰出金</t>
    <phoneticPr fontId="32"/>
  </si>
  <si>
    <t>種苗生産事業者への補助金</t>
    <phoneticPr fontId="32"/>
  </si>
  <si>
    <t>公園内の花壇等に植える花苗の購入費及び花壇を維持管理するための経費</t>
    <phoneticPr fontId="32"/>
  </si>
  <si>
    <t>花に関するボランティアの研修、緑化に関する啓発に関する経費</t>
    <phoneticPr fontId="32"/>
  </si>
  <si>
    <t>農村集落家庭排水施設特別会計を運営するのに必要な一般会計からの繰出金</t>
    <phoneticPr fontId="32"/>
  </si>
  <si>
    <t>下水道事業特別会計を運営するのに必要な一般会計からの繰出金</t>
    <phoneticPr fontId="32"/>
  </si>
  <si>
    <t>大原公園の調査測量設計</t>
    <rPh sb="0" eb="2">
      <t>オオハラ</t>
    </rPh>
    <rPh sb="2" eb="4">
      <t>コウエン</t>
    </rPh>
    <rPh sb="5" eb="7">
      <t>チョウサ</t>
    </rPh>
    <rPh sb="7" eb="9">
      <t>ソクリョウ</t>
    </rPh>
    <rPh sb="9" eb="11">
      <t>セッケイ</t>
    </rPh>
    <phoneticPr fontId="18"/>
  </si>
  <si>
    <t>職員の消防救助技術の向上を図るための消防学校等への入校経費、救急業務の高度化を図るため病院研修委託料、研修旅費、消防活動を遂行するため必要な資格取得に係る講習、研修</t>
    <phoneticPr fontId="32"/>
  </si>
  <si>
    <t>消防庁舎の高熱水費。消防庁舎、消防車両及び消防器具に係る修繕、保守点検。消防装備備品の購入</t>
    <phoneticPr fontId="32"/>
  </si>
  <si>
    <t>消防吏員の被服、消防・救急・救助用の消耗品の購入費。消防車両の燃料費、電話、郵便物の通信運搬費</t>
    <phoneticPr fontId="32"/>
  </si>
  <si>
    <t>団員報酬、分団交付金、団員費用弁償、消防団車両等の修繕料</t>
    <phoneticPr fontId="32"/>
  </si>
  <si>
    <t>市民が初期消火を行うための立ち上り消火栓設置等補助金、指令業務の共同運用に係る負担金</t>
    <phoneticPr fontId="32"/>
  </si>
  <si>
    <t>消防庁舎を維持するため工事費。消防隊が使用する消火栓維持管理負担金</t>
    <phoneticPr fontId="32"/>
  </si>
  <si>
    <t>教育委員報酬、旅費及び負担金</t>
    <rPh sb="11" eb="14">
      <t>フタンキン</t>
    </rPh>
    <phoneticPr fontId="32"/>
  </si>
  <si>
    <t>学校プール管理業務委託料（栄、中央、沓掛小学校プールの一般開放事業）</t>
    <phoneticPr fontId="32"/>
  </si>
  <si>
    <t>児童生徒数の把握、学区ごとの集計、学齢簿作成、就園奨励費名簿作成等</t>
    <phoneticPr fontId="32"/>
  </si>
  <si>
    <t>小中学校の英語指導のためALT業務委託。部活動への地域指導者の活用謝礼。中学２・３年生を対象に計１２名を友好都市シェパトン市へ派遣する事業を実行委員会へ委託</t>
    <phoneticPr fontId="32"/>
  </si>
  <si>
    <t>保護者負担軽減（私立幼稚園就園奨励費、私立高等学校授業料補助）、　幼稚園振興（私立幼稚園経常経費補助）、　小中学校教育振興（教育振興補助、部活動運営費補助）</t>
    <phoneticPr fontId="32"/>
  </si>
  <si>
    <t>教育相談員、適応指導教室指導員、スクールカウンセラー等の人件費</t>
    <phoneticPr fontId="32"/>
  </si>
  <si>
    <t>各小学校営繕工事（実施事業、臨時事業、）　中規模営繕工事（維持工事費）</t>
    <phoneticPr fontId="32"/>
  </si>
  <si>
    <t>学校用務員等報酬、学校医等報酬、学校の光熱水費等の需用費、備品購入費、施設の保守管理に係る業務委託料及び機器の借上料等</t>
    <phoneticPr fontId="32"/>
  </si>
  <si>
    <t>各教科用等で使う消耗品の購入。児童の検査料及び教職員の健康診断。学力テストの半額負担。図書の購入。各教科の教材用備品購入</t>
    <phoneticPr fontId="32"/>
  </si>
  <si>
    <t>日本スポーツ振興センター共済掛金の公費負担。クラブ活動の用品購入補助。修学旅行事前調査の経費補助</t>
    <phoneticPr fontId="32"/>
  </si>
  <si>
    <t>要保護児童の修学旅行費、医療費扶助。準要保護児童の学用品費、給食費、修学旅行費などを扶助する。特別支援教育就学奨励費は国の基準により給付</t>
    <phoneticPr fontId="32"/>
  </si>
  <si>
    <t>各中学校営繕工事（実施事業、臨時事業、）　中規模営繕工事（維持工事費）</t>
    <phoneticPr fontId="32"/>
  </si>
  <si>
    <t>各教科用等で使う消耗品の購入。生徒の検査料及び教職員の健康診断。学力テストの半額負担。図書の購入。各教科の教材用備品購入</t>
    <phoneticPr fontId="32"/>
  </si>
  <si>
    <t>日本スポーツ振興センター共済掛金の公費負担。修学旅行事前調査等の経費補助</t>
    <phoneticPr fontId="32"/>
  </si>
  <si>
    <t>要保護生徒の修学旅行費、医療費扶助。準要保護生徒の学用品費、給食費、修学旅行費などを扶助する。特別支援教育就学奨励費は国の基準により給付</t>
    <phoneticPr fontId="32"/>
  </si>
  <si>
    <t>給食センターにて学校給食を作製</t>
    <phoneticPr fontId="32"/>
  </si>
  <si>
    <t>給食センターの施設維持管理と営繕工事を施工</t>
    <phoneticPr fontId="32"/>
  </si>
  <si>
    <t>給食センターで使用する備品の整備</t>
    <phoneticPr fontId="32"/>
  </si>
  <si>
    <t>生涯学習情報誌チャレンジ(年2回広報折込・年1回冊子)発行及び社会教育委員関連事業</t>
    <phoneticPr fontId="32"/>
  </si>
  <si>
    <t>豊明市小中学校PTA連絡協議会補助金、青少年健全育成モデル地区補助金、豊明市文化系ジュニアクラブ補助金、豊明市連合婦人会補助金</t>
    <phoneticPr fontId="32"/>
  </si>
  <si>
    <t>市民大学講座、公民館講座の運営費および「とよあけ大学ひまわり」補助金</t>
    <phoneticPr fontId="32"/>
  </si>
  <si>
    <t>中央公民館・南部公民館の維持管理</t>
    <phoneticPr fontId="32"/>
  </si>
  <si>
    <t>文化財の保護・保全に対する補助金及び樹木剪定等の事業費</t>
    <phoneticPr fontId="32"/>
  </si>
  <si>
    <t>社会教育指導員報酬及び市史編さん室に関する事業費</t>
    <phoneticPr fontId="32"/>
  </si>
  <si>
    <t>勅使会館施設の維持管理に係る経費</t>
    <phoneticPr fontId="32"/>
  </si>
  <si>
    <t>放課後子ども教室、成人式開催、家庭教育事業など青少年育成事業</t>
    <phoneticPr fontId="32"/>
  </si>
  <si>
    <t>豊根村にある野外教育センターの維持管理、野外教育活動に必要な物品の整備等に係る経費</t>
    <phoneticPr fontId="32"/>
  </si>
  <si>
    <t>陶芸の館の窓口業務、清掃、空調機保守委託等、施設の維持管理に係る費用。及び、陶芸教室の開催に係る経費</t>
    <phoneticPr fontId="32"/>
  </si>
  <si>
    <t>芸術性のある鑑賞型事業、市民参型事業及び家族向け等の事業を行い、市民に音楽や芸術に触れる機会を提供する。</t>
    <phoneticPr fontId="32"/>
  </si>
  <si>
    <t>文化会館を運営するために必要な維持管理関係の経費</t>
    <phoneticPr fontId="32"/>
  </si>
  <si>
    <t>学校体育施設スポーツ開放事業（備品・消耗品等）、スポーツ表彰報償費</t>
    <phoneticPr fontId="32"/>
  </si>
  <si>
    <t>市主催事業をスポーツ推進委員、体育協会、レクリエーション協会へ事業委託をする経費（自然歩道を歩く会　・ラジオ体操会　・全国一斉あそびの日）</t>
    <phoneticPr fontId="32"/>
  </si>
  <si>
    <t>体育協会、レクリエーション協会、スポーツクラブ補助金，ふれあい広場設置補助金</t>
    <phoneticPr fontId="32"/>
  </si>
  <si>
    <t>スポーツ推進委員、福祉体育館運営協議会、スポーツ表彰審査、スポーツ推進計画審議会等委員報酬，社会体育、スポーツ推進委員、施設協会等負担金、体育協会、レクリエーション協会、スポーツクラブ事務局人件費</t>
    <phoneticPr fontId="32"/>
  </si>
  <si>
    <t>福祉体育館及び体育施設指定管理料、体育施設用地借地料、学校体育施設スポーツ開放管理委託料</t>
    <phoneticPr fontId="32"/>
  </si>
  <si>
    <t>体育施設の営繕工事に要する経費</t>
    <phoneticPr fontId="32"/>
  </si>
  <si>
    <t>図書館資料の購入及び講座・講演会の開催など市民への読書推進活動のための経費</t>
    <phoneticPr fontId="32"/>
  </si>
  <si>
    <t>図書館施設の管理全般と図書館業務に係る電算システムの維持管理のための経費</t>
    <phoneticPr fontId="32"/>
  </si>
  <si>
    <t>学校教育・社会教育のためのビデオ教材の購入やビデオ講習会の開催など視聴覚ライブラリー運営に関する経費</t>
    <phoneticPr fontId="32"/>
  </si>
  <si>
    <t>職員の給与費及び共済費</t>
    <phoneticPr fontId="18"/>
  </si>
  <si>
    <t>健康診断の委託料等職員の健康管理のための経費</t>
    <phoneticPr fontId="18"/>
  </si>
  <si>
    <t>集合研修における外部委託、派遣研修における負担金及び旅費</t>
    <phoneticPr fontId="18"/>
  </si>
  <si>
    <t>秘書及び人事管理業務を行うための経費</t>
    <phoneticPr fontId="18"/>
  </si>
  <si>
    <t>広報紙を各町内会に配送する委託料</t>
    <phoneticPr fontId="18"/>
  </si>
  <si>
    <t>広報印刷製本費、市政記録撮影、広報用備品消耗品</t>
    <phoneticPr fontId="18"/>
  </si>
  <si>
    <t>毎月2回の市民相談日を開設し、市民サービスの向上を図る。</t>
    <phoneticPr fontId="18"/>
  </si>
  <si>
    <t>公共施設マネジメント業務委託料</t>
    <phoneticPr fontId="18"/>
  </si>
  <si>
    <t>庁内情報システムの安定稼働やセキュリティ確保に係る費用</t>
    <phoneticPr fontId="18"/>
  </si>
  <si>
    <t>ふるさと応援、地域交通</t>
    <rPh sb="4" eb="6">
      <t>オウエン</t>
    </rPh>
    <rPh sb="7" eb="9">
      <t>チイキ</t>
    </rPh>
    <rPh sb="9" eb="11">
      <t>コウツウ</t>
    </rPh>
    <phoneticPr fontId="18"/>
  </si>
  <si>
    <t>市が行う250万円以上の建設工事の契約及び検査に要する経費</t>
    <phoneticPr fontId="18"/>
  </si>
  <si>
    <t>財務会計及び起債管理システムのソフトの保守委託と借上げ経費</t>
    <phoneticPr fontId="18"/>
  </si>
  <si>
    <t>新公会計制度支援業務委託等の経費</t>
    <phoneticPr fontId="18"/>
  </si>
  <si>
    <t>庁舎維持管理を行うための経費としての庁舎管理委託料、機器借上料</t>
    <phoneticPr fontId="18"/>
  </si>
  <si>
    <t>払い出し用共通消耗品等、市役所の庶務的経費</t>
    <phoneticPr fontId="18"/>
  </si>
  <si>
    <t>コピー・印刷用紙の購入、市役所発送郵送料金、複写機等借上料</t>
    <phoneticPr fontId="18"/>
  </si>
  <si>
    <t>光熱水費、修繕費、保険料、機器保守委託料、営繕工事費等</t>
    <phoneticPr fontId="18"/>
  </si>
  <si>
    <t>燃料費、修繕料、手数料、保険、委託費、使用料及び賃借料</t>
    <phoneticPr fontId="18"/>
  </si>
  <si>
    <t>消耗品費、土地借上料</t>
    <rPh sb="0" eb="2">
      <t>ショウモウ</t>
    </rPh>
    <rPh sb="2" eb="3">
      <t>ヒン</t>
    </rPh>
    <rPh sb="3" eb="4">
      <t>ヒ</t>
    </rPh>
    <rPh sb="5" eb="7">
      <t>トチ</t>
    </rPh>
    <rPh sb="7" eb="9">
      <t>カリア</t>
    </rPh>
    <rPh sb="9" eb="10">
      <t>リョウ</t>
    </rPh>
    <phoneticPr fontId="18"/>
  </si>
  <si>
    <t>公平委員会に関する経費</t>
    <phoneticPr fontId="18"/>
  </si>
  <si>
    <t>選挙管理を行うための経費</t>
    <phoneticPr fontId="18"/>
  </si>
  <si>
    <t>選挙啓発を行うための経費</t>
    <phoneticPr fontId="18"/>
  </si>
  <si>
    <t>愛知県議会議員の選挙を執行するための経費</t>
    <phoneticPr fontId="18"/>
  </si>
  <si>
    <t>豊明市長・市議会議員の選挙を執行するための経費</t>
    <phoneticPr fontId="18"/>
  </si>
  <si>
    <t>参議院議員選挙執行事業</t>
    <phoneticPr fontId="18"/>
  </si>
  <si>
    <t>参議院議員の選挙を執行するための経費</t>
    <phoneticPr fontId="18"/>
  </si>
  <si>
    <t>愛知用水土地改良区総代選挙執行事業</t>
    <phoneticPr fontId="18"/>
  </si>
  <si>
    <t>愛知用水土地改良区総代の選挙を執行するための経費</t>
    <phoneticPr fontId="18"/>
  </si>
  <si>
    <t>地域安全監視員による市内パトロール、防犯灯の新設、修繕等の経費</t>
    <phoneticPr fontId="18"/>
  </si>
  <si>
    <t>市営駐輪場(有料・無料)の維持管理、駐輪場監視カメラの設置工事</t>
    <phoneticPr fontId="18"/>
  </si>
  <si>
    <t>交通安全施設の設置や修繕</t>
    <phoneticPr fontId="18"/>
  </si>
  <si>
    <t>交通安全の啓蒙啓発を行うための経費</t>
    <phoneticPr fontId="18"/>
  </si>
  <si>
    <t>尾張交通災害共済の加入、啓発を行うための経費</t>
    <phoneticPr fontId="18"/>
  </si>
  <si>
    <t>備蓄用食料、防災訓練会場設営費、自主防災組織活動用備品</t>
    <phoneticPr fontId="18"/>
  </si>
  <si>
    <t>無線、その他機器の維持管理等</t>
    <phoneticPr fontId="18"/>
  </si>
  <si>
    <t>地番家屋現況図の作成と、土地・家屋の異動に伴う修正業務</t>
    <phoneticPr fontId="18"/>
  </si>
  <si>
    <t>住民税・固定資産税の計算と納税通知書の作成及び税情報の管理</t>
    <phoneticPr fontId="18"/>
  </si>
  <si>
    <t>基幹システム借上料、通信運搬費、委託料等課税業務に伴う経費</t>
    <phoneticPr fontId="18"/>
  </si>
  <si>
    <t>市税の徴収に係る電算事務処理</t>
    <phoneticPr fontId="18"/>
  </si>
  <si>
    <t>豊明まつり開催、市民活動支援、男女共同参画推進に要する経費</t>
    <phoneticPr fontId="18"/>
  </si>
  <si>
    <t>国際交流協会支援事業、友好都市交流事業、多文化共生推進事業</t>
    <phoneticPr fontId="18"/>
  </si>
  <si>
    <t>各行政区の効果的な運営と組織的な活動の支援に要する経費</t>
    <phoneticPr fontId="18"/>
  </si>
  <si>
    <t>各種統計調査を円滑に実施するための経費</t>
    <phoneticPr fontId="18"/>
  </si>
  <si>
    <t>工業統計調査、経済センサス調査に要する経費</t>
    <phoneticPr fontId="18"/>
  </si>
  <si>
    <t>国勢調査実施に要する経費</t>
    <phoneticPr fontId="18"/>
  </si>
  <si>
    <t>戸籍総合システム、住民記録システムの保守委託及び機器借上</t>
    <phoneticPr fontId="18"/>
  </si>
  <si>
    <t>臨時職員賃金及び消耗品等の経常経費</t>
    <phoneticPr fontId="18"/>
  </si>
  <si>
    <t>知立市逢妻浄苑及び霊柩車使用料</t>
    <phoneticPr fontId="18"/>
  </si>
  <si>
    <t>勤労会館の施設維持管理に係る経費</t>
    <phoneticPr fontId="18"/>
  </si>
  <si>
    <t>農業委員会委員報酬・農家台帳システム賃借</t>
    <phoneticPr fontId="18"/>
  </si>
  <si>
    <t>農村環境改善センターの管理運営委託料</t>
    <phoneticPr fontId="18"/>
  </si>
  <si>
    <t>農村環境改善センターの光熱水費水土里情報システム使用料</t>
    <phoneticPr fontId="18"/>
  </si>
  <si>
    <t>病害虫難防除対策費補助金の増額</t>
    <phoneticPr fontId="18"/>
  </si>
  <si>
    <t>愛知用水受益市町により組織する協議会の負担金</t>
    <phoneticPr fontId="18"/>
  </si>
  <si>
    <t>畜産振興事業等として農業団体の育成及び指導に対する補助事業</t>
    <phoneticPr fontId="18"/>
  </si>
  <si>
    <t>土地改良にかかる負担金</t>
    <phoneticPr fontId="18"/>
  </si>
  <si>
    <t>土地改良事業に関する経費</t>
    <phoneticPr fontId="18"/>
  </si>
  <si>
    <t>地域農政特別対策事業推進協議会に関する経費</t>
    <rPh sb="16" eb="17">
      <t>カン</t>
    </rPh>
    <rPh sb="19" eb="21">
      <t>ケイヒ</t>
    </rPh>
    <phoneticPr fontId="18"/>
  </si>
  <si>
    <t>県森林協会負担金</t>
    <phoneticPr fontId="18"/>
  </si>
  <si>
    <t>小規模企業実態調査に関する経費</t>
    <rPh sb="0" eb="3">
      <t>ショウキボ</t>
    </rPh>
    <rPh sb="3" eb="5">
      <t>キギョウ</t>
    </rPh>
    <rPh sb="5" eb="7">
      <t>ジッタイ</t>
    </rPh>
    <rPh sb="7" eb="9">
      <t>チョウサ</t>
    </rPh>
    <rPh sb="10" eb="11">
      <t>カン</t>
    </rPh>
    <rPh sb="13" eb="15">
      <t>ケイヒ</t>
    </rPh>
    <phoneticPr fontId="18"/>
  </si>
  <si>
    <t>小規模事業者に対する経営助成</t>
    <phoneticPr fontId="18"/>
  </si>
  <si>
    <t>商工業振興資金を市内金融機関に預託</t>
    <phoneticPr fontId="18"/>
  </si>
  <si>
    <t>古戦場まつり、公園ライトアップ、イルミネーション事業の補助</t>
    <rPh sb="7" eb="9">
      <t>コウエン</t>
    </rPh>
    <rPh sb="27" eb="29">
      <t>ホジョ</t>
    </rPh>
    <phoneticPr fontId="18"/>
  </si>
  <si>
    <t>県観光協会負担金、ひまわり広場賃借料、ＰＲキャラクター活動費用</t>
    <phoneticPr fontId="18"/>
  </si>
  <si>
    <t>市内観光施設の整備・修繕に係る経費</t>
    <phoneticPr fontId="18"/>
  </si>
  <si>
    <t>消費者被害防止用啓発、とよあけ生活学校への補助</t>
    <phoneticPr fontId="18"/>
  </si>
  <si>
    <t>災害時における復旧工事費</t>
    <phoneticPr fontId="18"/>
  </si>
  <si>
    <t>歳入事務電算化システム業務委託（歳入金に係るデータ処理）　</t>
    <phoneticPr fontId="18"/>
  </si>
  <si>
    <t>市議会議員の報酬、期末手当、議員共済給付費負担金</t>
    <phoneticPr fontId="18"/>
  </si>
  <si>
    <t>議会運営による必要経費で、主に議会だより、会議録の印刷</t>
    <phoneticPr fontId="18"/>
  </si>
  <si>
    <t>全国市議会議長会等への負担金</t>
    <phoneticPr fontId="18"/>
  </si>
  <si>
    <t>監査委員報酬及び決算審査における意見書作成等の経費</t>
    <phoneticPr fontId="18"/>
  </si>
  <si>
    <t>市債元金の償還費</t>
    <phoneticPr fontId="18"/>
  </si>
  <si>
    <t>市債利子の償還費</t>
    <phoneticPr fontId="18"/>
  </si>
  <si>
    <t>財政調整基金への積み立て費</t>
    <phoneticPr fontId="18"/>
  </si>
  <si>
    <t>教育施設建設及び整備基金への積み立て費</t>
    <phoneticPr fontId="18"/>
  </si>
  <si>
    <t>公共施設建設及び整備基金への積み立て費</t>
    <phoneticPr fontId="18"/>
  </si>
  <si>
    <t>減債基金への積み立て費</t>
    <phoneticPr fontId="18"/>
  </si>
  <si>
    <t>予備費</t>
    <phoneticPr fontId="18"/>
  </si>
  <si>
    <t>人件費</t>
    <rPh sb="0" eb="3">
      <t>ジンケンヒ</t>
    </rPh>
    <phoneticPr fontId="18"/>
  </si>
  <si>
    <t>環境整備、狂犬病予防対策及び合併処理浄化槽設置費補助金交付等に関する経費</t>
    <phoneticPr fontId="32"/>
  </si>
  <si>
    <t>公害対策に関する経費</t>
    <phoneticPr fontId="32"/>
  </si>
  <si>
    <t>公害対策事務に関する経費</t>
    <phoneticPr fontId="32"/>
  </si>
  <si>
    <t>東部知多衛生組合に関する負担金</t>
    <phoneticPr fontId="32"/>
  </si>
  <si>
    <t>一般廃棄物（資源ごみ）収集運搬・処分委託料、資源ごみ回収奨励金等</t>
    <phoneticPr fontId="32"/>
  </si>
  <si>
    <t>清掃及び清掃事務所に関する経費</t>
    <phoneticPr fontId="32"/>
  </si>
  <si>
    <t>一般廃棄物（可燃ごみ）収集運搬・処分委託料</t>
    <phoneticPr fontId="32"/>
  </si>
  <si>
    <t>塵芥収集に関する経費</t>
    <phoneticPr fontId="32"/>
  </si>
  <si>
    <t>堆肥センターの運営（生ごみ収集運搬・堆肥センター運営）等に関する経費</t>
    <phoneticPr fontId="32"/>
  </si>
  <si>
    <t>有機循環の推進に関する経費</t>
    <phoneticPr fontId="32"/>
  </si>
  <si>
    <t>し尿汲み取りの委託に関する経費</t>
    <phoneticPr fontId="32"/>
  </si>
  <si>
    <t>し尿処理に関する経費</t>
    <phoneticPr fontId="32"/>
  </si>
  <si>
    <t>老人福祉事務事業へ組替</t>
    <rPh sb="0" eb="2">
      <t>ロウジン</t>
    </rPh>
    <rPh sb="2" eb="4">
      <t>フクシ</t>
    </rPh>
    <rPh sb="4" eb="6">
      <t>ジム</t>
    </rPh>
    <rPh sb="6" eb="8">
      <t>ジギョウ</t>
    </rPh>
    <rPh sb="9" eb="11">
      <t>クミカエ</t>
    </rPh>
    <phoneticPr fontId="18"/>
  </si>
  <si>
    <t>E-モニター関連費用 追加</t>
    <rPh sb="6" eb="8">
      <t>カンレン</t>
    </rPh>
    <rPh sb="8" eb="10">
      <t>ヒヨウ</t>
    </rPh>
    <rPh sb="11" eb="13">
      <t>ツイカ</t>
    </rPh>
    <phoneticPr fontId="18"/>
  </si>
  <si>
    <t>ﾏｲﾅﾝﾊﾞｰ関連負担金 精査等</t>
    <rPh sb="7" eb="9">
      <t>カンレン</t>
    </rPh>
    <rPh sb="9" eb="12">
      <t>フタンキン</t>
    </rPh>
    <rPh sb="13" eb="15">
      <t>セイサ</t>
    </rPh>
    <rPh sb="15" eb="16">
      <t>トウ</t>
    </rPh>
    <phoneticPr fontId="18"/>
  </si>
  <si>
    <t>ふるさと納税関連費用 増等</t>
    <rPh sb="4" eb="6">
      <t>ノウゼイ</t>
    </rPh>
    <rPh sb="6" eb="8">
      <t>カンレン</t>
    </rPh>
    <rPh sb="8" eb="10">
      <t>ヒヨウ</t>
    </rPh>
    <rPh sb="11" eb="12">
      <t>ゾウ</t>
    </rPh>
    <rPh sb="12" eb="13">
      <t>トウ</t>
    </rPh>
    <phoneticPr fontId="18"/>
  </si>
  <si>
    <t>審査員報酬 追加等</t>
    <rPh sb="0" eb="3">
      <t>シンサイン</t>
    </rPh>
    <rPh sb="3" eb="5">
      <t>ホウシュウ</t>
    </rPh>
    <rPh sb="6" eb="8">
      <t>ツイカ</t>
    </rPh>
    <rPh sb="8" eb="9">
      <t>トウ</t>
    </rPh>
    <phoneticPr fontId="18"/>
  </si>
  <si>
    <t>工事監理委託料 追加等</t>
    <rPh sb="0" eb="2">
      <t>コウジ</t>
    </rPh>
    <rPh sb="2" eb="4">
      <t>カンリ</t>
    </rPh>
    <rPh sb="4" eb="6">
      <t>イタク</t>
    </rPh>
    <rPh sb="6" eb="7">
      <t>リョウ</t>
    </rPh>
    <rPh sb="8" eb="10">
      <t>ツイカ</t>
    </rPh>
    <rPh sb="10" eb="11">
      <t>トウ</t>
    </rPh>
    <phoneticPr fontId="18"/>
  </si>
  <si>
    <t>公用車購入費 精査等</t>
    <rPh sb="0" eb="3">
      <t>コウヨウシャ</t>
    </rPh>
    <rPh sb="3" eb="6">
      <t>コウニュウヒ</t>
    </rPh>
    <rPh sb="7" eb="9">
      <t>セイサ</t>
    </rPh>
    <rPh sb="9" eb="10">
      <t>トウ</t>
    </rPh>
    <phoneticPr fontId="18"/>
  </si>
  <si>
    <t>監視員報酬 増等</t>
    <rPh sb="0" eb="2">
      <t>カンシ</t>
    </rPh>
    <rPh sb="2" eb="3">
      <t>イン</t>
    </rPh>
    <rPh sb="3" eb="5">
      <t>ホウシュウ</t>
    </rPh>
    <rPh sb="6" eb="7">
      <t>ゾウ</t>
    </rPh>
    <rPh sb="7" eb="8">
      <t>トウ</t>
    </rPh>
    <phoneticPr fontId="18"/>
  </si>
  <si>
    <t>監視カメラ設置工事費 精査</t>
    <rPh sb="0" eb="2">
      <t>カンシ</t>
    </rPh>
    <rPh sb="5" eb="7">
      <t>セッチ</t>
    </rPh>
    <rPh sb="7" eb="9">
      <t>コウジ</t>
    </rPh>
    <rPh sb="9" eb="10">
      <t>ヒ</t>
    </rPh>
    <rPh sb="11" eb="13">
      <t>セイサ</t>
    </rPh>
    <phoneticPr fontId="18"/>
  </si>
  <si>
    <t>ﾏｲﾅﾝﾊﾞｰ関連交付金 増</t>
    <rPh sb="7" eb="9">
      <t>カンレン</t>
    </rPh>
    <rPh sb="9" eb="12">
      <t>コウフキン</t>
    </rPh>
    <rPh sb="13" eb="14">
      <t>ゾウ</t>
    </rPh>
    <phoneticPr fontId="18"/>
  </si>
  <si>
    <t>扶助費(介護給付費) 増等</t>
    <rPh sb="0" eb="2">
      <t>フジョ</t>
    </rPh>
    <rPh sb="2" eb="3">
      <t>ヒ</t>
    </rPh>
    <rPh sb="4" eb="6">
      <t>カイゴ</t>
    </rPh>
    <rPh sb="6" eb="8">
      <t>キュウフ</t>
    </rPh>
    <rPh sb="8" eb="9">
      <t>ヒ</t>
    </rPh>
    <rPh sb="11" eb="12">
      <t>ゾウ</t>
    </rPh>
    <rPh sb="12" eb="13">
      <t>トウ</t>
    </rPh>
    <phoneticPr fontId="18"/>
  </si>
  <si>
    <t>手話通訳報酬 追加等</t>
    <rPh sb="0" eb="2">
      <t>シュワ</t>
    </rPh>
    <rPh sb="2" eb="4">
      <t>ツウヤク</t>
    </rPh>
    <rPh sb="4" eb="6">
      <t>ホウシュウ</t>
    </rPh>
    <rPh sb="7" eb="9">
      <t>ツイカ</t>
    </rPh>
    <rPh sb="9" eb="10">
      <t>トウ</t>
    </rPh>
    <phoneticPr fontId="18"/>
  </si>
  <si>
    <t>学習支援委託料 追加等</t>
    <rPh sb="0" eb="2">
      <t>ガクシュウ</t>
    </rPh>
    <rPh sb="2" eb="4">
      <t>シエン</t>
    </rPh>
    <rPh sb="4" eb="6">
      <t>イタク</t>
    </rPh>
    <rPh sb="6" eb="7">
      <t>リョウ</t>
    </rPh>
    <rPh sb="8" eb="10">
      <t>ツイカ</t>
    </rPh>
    <rPh sb="10" eb="11">
      <t>トウ</t>
    </rPh>
    <phoneticPr fontId="18"/>
  </si>
  <si>
    <t>在宅福祉推進活動委託料 精査</t>
    <rPh sb="0" eb="2">
      <t>ザイタク</t>
    </rPh>
    <rPh sb="2" eb="4">
      <t>フクシ</t>
    </rPh>
    <rPh sb="4" eb="6">
      <t>スイシン</t>
    </rPh>
    <rPh sb="6" eb="8">
      <t>カツドウ</t>
    </rPh>
    <rPh sb="8" eb="10">
      <t>イタク</t>
    </rPh>
    <rPh sb="10" eb="11">
      <t>リョウ</t>
    </rPh>
    <rPh sb="12" eb="14">
      <t>セイサ</t>
    </rPh>
    <phoneticPr fontId="18"/>
  </si>
  <si>
    <t>災害時要援護者名簿作成関連費用 追加</t>
    <rPh sb="0" eb="2">
      <t>サイガイ</t>
    </rPh>
    <rPh sb="2" eb="3">
      <t>ジ</t>
    </rPh>
    <rPh sb="3" eb="4">
      <t>ヨウ</t>
    </rPh>
    <rPh sb="4" eb="6">
      <t>エンゴ</t>
    </rPh>
    <rPh sb="6" eb="7">
      <t>モノ</t>
    </rPh>
    <rPh sb="7" eb="9">
      <t>メイボ</t>
    </rPh>
    <rPh sb="9" eb="11">
      <t>サクセイ</t>
    </rPh>
    <rPh sb="11" eb="13">
      <t>カンレン</t>
    </rPh>
    <rPh sb="13" eb="15">
      <t>ヒヨウ</t>
    </rPh>
    <rPh sb="16" eb="18">
      <t>ツイカ</t>
    </rPh>
    <phoneticPr fontId="18"/>
  </si>
  <si>
    <t>国制度改正よる児童扶養手当費 増等</t>
    <rPh sb="0" eb="1">
      <t>クニ</t>
    </rPh>
    <rPh sb="1" eb="3">
      <t>セイド</t>
    </rPh>
    <rPh sb="3" eb="5">
      <t>カイセイ</t>
    </rPh>
    <rPh sb="7" eb="9">
      <t>ジドウ</t>
    </rPh>
    <rPh sb="9" eb="11">
      <t>フヨウ</t>
    </rPh>
    <rPh sb="11" eb="13">
      <t>テアテ</t>
    </rPh>
    <rPh sb="13" eb="14">
      <t>ヒ</t>
    </rPh>
    <rPh sb="15" eb="16">
      <t>ゾウ</t>
    </rPh>
    <rPh sb="16" eb="17">
      <t>トウ</t>
    </rPh>
    <phoneticPr fontId="18"/>
  </si>
  <si>
    <t>保育業務委託料 精査等</t>
    <rPh sb="0" eb="2">
      <t>ホイク</t>
    </rPh>
    <rPh sb="2" eb="4">
      <t>ギョウム</t>
    </rPh>
    <rPh sb="4" eb="6">
      <t>イタク</t>
    </rPh>
    <rPh sb="6" eb="7">
      <t>リョウ</t>
    </rPh>
    <rPh sb="8" eb="11">
      <t>セイサトウ</t>
    </rPh>
    <phoneticPr fontId="18"/>
  </si>
  <si>
    <t>補助金 精査</t>
    <rPh sb="0" eb="3">
      <t>ホジョキン</t>
    </rPh>
    <rPh sb="4" eb="6">
      <t>セイサ</t>
    </rPh>
    <phoneticPr fontId="18"/>
  </si>
  <si>
    <t>予防接種委託料 精査</t>
    <rPh sb="0" eb="2">
      <t>ヨボウ</t>
    </rPh>
    <rPh sb="2" eb="4">
      <t>セッシュ</t>
    </rPh>
    <rPh sb="4" eb="6">
      <t>イタク</t>
    </rPh>
    <rPh sb="6" eb="7">
      <t>リョウ</t>
    </rPh>
    <rPh sb="8" eb="10">
      <t>セイサ</t>
    </rPh>
    <phoneticPr fontId="18"/>
  </si>
  <si>
    <t>成人病診断等委託料 増等</t>
    <rPh sb="0" eb="3">
      <t>セイジンビョウ</t>
    </rPh>
    <rPh sb="3" eb="5">
      <t>シンダン</t>
    </rPh>
    <rPh sb="5" eb="6">
      <t>トウ</t>
    </rPh>
    <rPh sb="6" eb="8">
      <t>イタク</t>
    </rPh>
    <rPh sb="8" eb="9">
      <t>リョウ</t>
    </rPh>
    <rPh sb="10" eb="11">
      <t>ゾウ</t>
    </rPh>
    <rPh sb="11" eb="12">
      <t>トウ</t>
    </rPh>
    <phoneticPr fontId="18"/>
  </si>
  <si>
    <t>内外壁工事費 精査等</t>
    <rPh sb="0" eb="1">
      <t>ウチ</t>
    </rPh>
    <rPh sb="1" eb="3">
      <t>ガイヘキ</t>
    </rPh>
    <rPh sb="3" eb="6">
      <t>コウジヒ</t>
    </rPh>
    <rPh sb="7" eb="9">
      <t>セイサ</t>
    </rPh>
    <rPh sb="9" eb="10">
      <t>トウ</t>
    </rPh>
    <phoneticPr fontId="18"/>
  </si>
  <si>
    <t>農業土木工事費 精査等</t>
    <rPh sb="0" eb="2">
      <t>ノウギョウ</t>
    </rPh>
    <rPh sb="2" eb="4">
      <t>ドボク</t>
    </rPh>
    <rPh sb="4" eb="7">
      <t>コウジヒ</t>
    </rPh>
    <rPh sb="8" eb="10">
      <t>セイサ</t>
    </rPh>
    <rPh sb="10" eb="11">
      <t>トウ</t>
    </rPh>
    <phoneticPr fontId="18"/>
  </si>
  <si>
    <t>信用保証料助成金 精査等</t>
    <rPh sb="0" eb="2">
      <t>シンヨウ</t>
    </rPh>
    <rPh sb="2" eb="4">
      <t>ホショウ</t>
    </rPh>
    <rPh sb="4" eb="5">
      <t>リョウ</t>
    </rPh>
    <rPh sb="5" eb="8">
      <t>ジョセイキン</t>
    </rPh>
    <rPh sb="9" eb="11">
      <t>セイサ</t>
    </rPh>
    <rPh sb="11" eb="12">
      <t>トウ</t>
    </rPh>
    <phoneticPr fontId="18"/>
  </si>
  <si>
    <t>耐震関連補助費用 精査</t>
    <rPh sb="0" eb="2">
      <t>タイシン</t>
    </rPh>
    <rPh sb="2" eb="4">
      <t>カンレン</t>
    </rPh>
    <rPh sb="4" eb="6">
      <t>ホジョ</t>
    </rPh>
    <rPh sb="6" eb="8">
      <t>ヒヨウ</t>
    </rPh>
    <rPh sb="9" eb="11">
      <t>セイサ</t>
    </rPh>
    <phoneticPr fontId="18"/>
  </si>
  <si>
    <t>都市計画決定図書作成委託料 精査</t>
    <rPh sb="0" eb="2">
      <t>トシ</t>
    </rPh>
    <rPh sb="2" eb="4">
      <t>ケイカク</t>
    </rPh>
    <rPh sb="4" eb="6">
      <t>ケッテイ</t>
    </rPh>
    <rPh sb="6" eb="8">
      <t>トショ</t>
    </rPh>
    <rPh sb="8" eb="10">
      <t>サクセイ</t>
    </rPh>
    <rPh sb="10" eb="12">
      <t>イタク</t>
    </rPh>
    <rPh sb="12" eb="13">
      <t>リョウ</t>
    </rPh>
    <rPh sb="14" eb="16">
      <t>セイサ</t>
    </rPh>
    <phoneticPr fontId="18"/>
  </si>
  <si>
    <t>改修工事費 精査</t>
    <rPh sb="0" eb="2">
      <t>カイシュウ</t>
    </rPh>
    <rPh sb="2" eb="4">
      <t>コウジ</t>
    </rPh>
    <rPh sb="4" eb="5">
      <t>ヒ</t>
    </rPh>
    <rPh sb="6" eb="8">
      <t>セイサ</t>
    </rPh>
    <phoneticPr fontId="18"/>
  </si>
  <si>
    <t>犬猫死体処理委託料 増</t>
    <rPh sb="0" eb="2">
      <t>イヌネコ</t>
    </rPh>
    <rPh sb="2" eb="4">
      <t>シタイ</t>
    </rPh>
    <rPh sb="4" eb="6">
      <t>ショリ</t>
    </rPh>
    <rPh sb="6" eb="8">
      <t>イタク</t>
    </rPh>
    <rPh sb="8" eb="9">
      <t>リョウ</t>
    </rPh>
    <rPh sb="10" eb="11">
      <t>ゾウ</t>
    </rPh>
    <phoneticPr fontId="18"/>
  </si>
  <si>
    <t>塵芥処理業務報酬 精査</t>
    <rPh sb="0" eb="2">
      <t>ジンカイ</t>
    </rPh>
    <rPh sb="2" eb="4">
      <t>ショリ</t>
    </rPh>
    <rPh sb="4" eb="6">
      <t>ギョウム</t>
    </rPh>
    <rPh sb="6" eb="8">
      <t>ホウシュウ</t>
    </rPh>
    <rPh sb="9" eb="11">
      <t>セイサ</t>
    </rPh>
    <phoneticPr fontId="18"/>
  </si>
  <si>
    <t>消防学校負担金 増等</t>
    <rPh sb="0" eb="2">
      <t>ショウボウ</t>
    </rPh>
    <rPh sb="2" eb="4">
      <t>ガッコウ</t>
    </rPh>
    <rPh sb="4" eb="6">
      <t>フタン</t>
    </rPh>
    <rPh sb="6" eb="7">
      <t>キン</t>
    </rPh>
    <rPh sb="8" eb="9">
      <t>ゾウ</t>
    </rPh>
    <rPh sb="9" eb="10">
      <t>トウ</t>
    </rPh>
    <phoneticPr fontId="18"/>
  </si>
  <si>
    <t>光熱水費、備品購入費 精査等</t>
    <rPh sb="0" eb="2">
      <t>コウネツ</t>
    </rPh>
    <rPh sb="2" eb="3">
      <t>ミズ</t>
    </rPh>
    <rPh sb="3" eb="4">
      <t>ヒ</t>
    </rPh>
    <rPh sb="5" eb="7">
      <t>ビヒン</t>
    </rPh>
    <rPh sb="7" eb="10">
      <t>コウニュウヒ</t>
    </rPh>
    <rPh sb="11" eb="13">
      <t>セイサ</t>
    </rPh>
    <rPh sb="13" eb="14">
      <t>トウ</t>
    </rPh>
    <phoneticPr fontId="18"/>
  </si>
  <si>
    <t>分娩介助トレーナー購入 追加等</t>
    <rPh sb="0" eb="2">
      <t>ブンベン</t>
    </rPh>
    <rPh sb="2" eb="4">
      <t>カイジョ</t>
    </rPh>
    <rPh sb="9" eb="11">
      <t>コウニュウ</t>
    </rPh>
    <rPh sb="12" eb="14">
      <t>ツイカ</t>
    </rPh>
    <rPh sb="14" eb="15">
      <t>トウ</t>
    </rPh>
    <phoneticPr fontId="18"/>
  </si>
  <si>
    <t>消耗品費 精査等</t>
    <rPh sb="0" eb="2">
      <t>ショウモウ</t>
    </rPh>
    <rPh sb="2" eb="3">
      <t>ヒン</t>
    </rPh>
    <rPh sb="3" eb="4">
      <t>ヒ</t>
    </rPh>
    <rPh sb="5" eb="7">
      <t>セイサ</t>
    </rPh>
    <rPh sb="7" eb="8">
      <t>トウ</t>
    </rPh>
    <phoneticPr fontId="18"/>
  </si>
  <si>
    <t>高規格救急車購入費 精査等</t>
    <rPh sb="0" eb="3">
      <t>コウキカク</t>
    </rPh>
    <rPh sb="3" eb="6">
      <t>キュウキュウシャ</t>
    </rPh>
    <rPh sb="6" eb="9">
      <t>コウニュウヒ</t>
    </rPh>
    <rPh sb="10" eb="12">
      <t>セイサ</t>
    </rPh>
    <rPh sb="12" eb="13">
      <t>トウ</t>
    </rPh>
    <phoneticPr fontId="18"/>
  </si>
  <si>
    <t>庁舎整備工事費 精査等</t>
    <rPh sb="0" eb="2">
      <t>チョウシャ</t>
    </rPh>
    <rPh sb="2" eb="4">
      <t>セイビ</t>
    </rPh>
    <rPh sb="4" eb="7">
      <t>コウジヒ</t>
    </rPh>
    <rPh sb="8" eb="10">
      <t>セイサ</t>
    </rPh>
    <rPh sb="10" eb="11">
      <t>トウ</t>
    </rPh>
    <phoneticPr fontId="18"/>
  </si>
  <si>
    <t>プール管理委託料 精査</t>
    <rPh sb="3" eb="5">
      <t>カンリ</t>
    </rPh>
    <rPh sb="5" eb="7">
      <t>イタク</t>
    </rPh>
    <rPh sb="7" eb="8">
      <t>リョウ</t>
    </rPh>
    <rPh sb="9" eb="11">
      <t>セイサ</t>
    </rPh>
    <phoneticPr fontId="18"/>
  </si>
  <si>
    <t>協同の学び推進、ｲﾝｸﾞﾘｯｼｭｷｬﾝﾌﾟ事業委託料 追加等</t>
    <rPh sb="0" eb="2">
      <t>キョウドウ</t>
    </rPh>
    <rPh sb="3" eb="4">
      <t>マナ</t>
    </rPh>
    <rPh sb="5" eb="7">
      <t>スイシン</t>
    </rPh>
    <rPh sb="21" eb="24">
      <t>イタクリョウ</t>
    </rPh>
    <rPh sb="24" eb="26">
      <t>ツイカ</t>
    </rPh>
    <rPh sb="27" eb="28">
      <t>トウ</t>
    </rPh>
    <phoneticPr fontId="18"/>
  </si>
  <si>
    <t>大学入学（補助金、貸付金） 追加等</t>
    <rPh sb="0" eb="2">
      <t>ダイガク</t>
    </rPh>
    <rPh sb="2" eb="4">
      <t>ニュウガク</t>
    </rPh>
    <rPh sb="5" eb="8">
      <t>ホジョキン</t>
    </rPh>
    <rPh sb="9" eb="11">
      <t>カシツケ</t>
    </rPh>
    <rPh sb="11" eb="12">
      <t>キン</t>
    </rPh>
    <rPh sb="14" eb="16">
      <t>ツイカ</t>
    </rPh>
    <rPh sb="16" eb="17">
      <t>トウ</t>
    </rPh>
    <phoneticPr fontId="18"/>
  </si>
  <si>
    <t>養護教員補助報酬 増等</t>
    <rPh sb="0" eb="2">
      <t>ヨウゴ</t>
    </rPh>
    <rPh sb="2" eb="4">
      <t>キョウイン</t>
    </rPh>
    <rPh sb="4" eb="6">
      <t>ホジョ</t>
    </rPh>
    <rPh sb="6" eb="8">
      <t>ホウシュウ</t>
    </rPh>
    <rPh sb="9" eb="10">
      <t>ゾウ</t>
    </rPh>
    <rPh sb="10" eb="11">
      <t>トウ</t>
    </rPh>
    <phoneticPr fontId="18"/>
  </si>
  <si>
    <t>営繕工事費 精査等</t>
    <rPh sb="0" eb="2">
      <t>エイゼン</t>
    </rPh>
    <rPh sb="2" eb="4">
      <t>コウジ</t>
    </rPh>
    <rPh sb="4" eb="5">
      <t>ヒ</t>
    </rPh>
    <rPh sb="6" eb="8">
      <t>セイサ</t>
    </rPh>
    <rPh sb="8" eb="9">
      <t>トウ</t>
    </rPh>
    <phoneticPr fontId="18"/>
  </si>
  <si>
    <t>光熱水費 精査等</t>
    <rPh sb="0" eb="2">
      <t>コウネツ</t>
    </rPh>
    <rPh sb="2" eb="3">
      <t>ミズ</t>
    </rPh>
    <rPh sb="3" eb="4">
      <t>ヒ</t>
    </rPh>
    <rPh sb="5" eb="7">
      <t>セイサ</t>
    </rPh>
    <rPh sb="7" eb="8">
      <t>トウ</t>
    </rPh>
    <phoneticPr fontId="18"/>
  </si>
  <si>
    <t>検査手数料 精査</t>
    <rPh sb="0" eb="2">
      <t>ケンサ</t>
    </rPh>
    <rPh sb="2" eb="5">
      <t>テスウリョウ</t>
    </rPh>
    <rPh sb="6" eb="8">
      <t>セイサ</t>
    </rPh>
    <phoneticPr fontId="18"/>
  </si>
  <si>
    <t>要保護・準要保護就学援助費 増</t>
    <rPh sb="0" eb="1">
      <t>ヨウ</t>
    </rPh>
    <rPh sb="1" eb="3">
      <t>ホゴ</t>
    </rPh>
    <rPh sb="4" eb="5">
      <t>ジュン</t>
    </rPh>
    <rPh sb="5" eb="6">
      <t>ヨウ</t>
    </rPh>
    <rPh sb="6" eb="8">
      <t>ホゴ</t>
    </rPh>
    <rPh sb="8" eb="10">
      <t>シュウガク</t>
    </rPh>
    <rPh sb="10" eb="12">
      <t>エンジョ</t>
    </rPh>
    <rPh sb="12" eb="13">
      <t>ヒ</t>
    </rPh>
    <rPh sb="14" eb="15">
      <t>ゾウ</t>
    </rPh>
    <phoneticPr fontId="18"/>
  </si>
  <si>
    <t>柔道場畳購入 追加等</t>
    <rPh sb="0" eb="3">
      <t>ジュウドウジョウ</t>
    </rPh>
    <rPh sb="3" eb="4">
      <t>タタミ</t>
    </rPh>
    <rPh sb="4" eb="6">
      <t>コウニュウ</t>
    </rPh>
    <rPh sb="7" eb="9">
      <t>ツイカ</t>
    </rPh>
    <rPh sb="9" eb="10">
      <t>トウ</t>
    </rPh>
    <phoneticPr fontId="18"/>
  </si>
  <si>
    <t>工事監理費 精査</t>
    <rPh sb="0" eb="2">
      <t>コウジ</t>
    </rPh>
    <rPh sb="2" eb="4">
      <t>カンリ</t>
    </rPh>
    <rPh sb="4" eb="5">
      <t>ヒ</t>
    </rPh>
    <rPh sb="6" eb="8">
      <t>セイサ</t>
    </rPh>
    <phoneticPr fontId="18"/>
  </si>
  <si>
    <t>講座講師謝礼 増</t>
    <rPh sb="0" eb="2">
      <t>コウザ</t>
    </rPh>
    <rPh sb="2" eb="4">
      <t>コウシ</t>
    </rPh>
    <rPh sb="4" eb="6">
      <t>シャレイ</t>
    </rPh>
    <rPh sb="7" eb="8">
      <t>ゾウ</t>
    </rPh>
    <phoneticPr fontId="18"/>
  </si>
  <si>
    <t>空調工事費(南部) 増等</t>
    <rPh sb="0" eb="2">
      <t>クウチョウ</t>
    </rPh>
    <rPh sb="2" eb="4">
      <t>コウジ</t>
    </rPh>
    <rPh sb="4" eb="5">
      <t>ヒ</t>
    </rPh>
    <rPh sb="6" eb="8">
      <t>ナンブ</t>
    </rPh>
    <rPh sb="10" eb="11">
      <t>ゾウ</t>
    </rPh>
    <rPh sb="11" eb="12">
      <t>トウ</t>
    </rPh>
    <phoneticPr fontId="18"/>
  </si>
  <si>
    <t>樹木伐採委託料 精査</t>
    <rPh sb="0" eb="2">
      <t>ジュモク</t>
    </rPh>
    <rPh sb="2" eb="4">
      <t>バッサイ</t>
    </rPh>
    <rPh sb="4" eb="6">
      <t>イタク</t>
    </rPh>
    <rPh sb="6" eb="7">
      <t>リョウ</t>
    </rPh>
    <rPh sb="8" eb="10">
      <t>セイサ</t>
    </rPh>
    <phoneticPr fontId="18"/>
  </si>
  <si>
    <t>放課後子ども教室委託料 精査</t>
    <rPh sb="0" eb="3">
      <t>ホウカゴ</t>
    </rPh>
    <rPh sb="3" eb="4">
      <t>コ</t>
    </rPh>
    <rPh sb="6" eb="8">
      <t>キョウシツ</t>
    </rPh>
    <rPh sb="8" eb="10">
      <t>イタク</t>
    </rPh>
    <rPh sb="10" eb="11">
      <t>リョウ</t>
    </rPh>
    <rPh sb="12" eb="14">
      <t>セイサ</t>
    </rPh>
    <phoneticPr fontId="18"/>
  </si>
  <si>
    <t>解体工事費 増</t>
    <rPh sb="0" eb="2">
      <t>カイタイ</t>
    </rPh>
    <rPh sb="2" eb="5">
      <t>コウジヒ</t>
    </rPh>
    <rPh sb="6" eb="7">
      <t>ゾウ</t>
    </rPh>
    <phoneticPr fontId="18"/>
  </si>
  <si>
    <t>自主事業委託料 精査等</t>
    <rPh sb="0" eb="2">
      <t>ジシュ</t>
    </rPh>
    <rPh sb="2" eb="4">
      <t>ジギョウ</t>
    </rPh>
    <rPh sb="4" eb="6">
      <t>イタク</t>
    </rPh>
    <rPh sb="6" eb="7">
      <t>リョウ</t>
    </rPh>
    <rPh sb="8" eb="10">
      <t>セイサ</t>
    </rPh>
    <rPh sb="10" eb="11">
      <t>トウ</t>
    </rPh>
    <phoneticPr fontId="18"/>
  </si>
  <si>
    <t>改修工事費 精査等</t>
    <rPh sb="0" eb="2">
      <t>カイシュウ</t>
    </rPh>
    <rPh sb="2" eb="4">
      <t>コウジ</t>
    </rPh>
    <rPh sb="4" eb="5">
      <t>ヒ</t>
    </rPh>
    <rPh sb="6" eb="8">
      <t>セイサ</t>
    </rPh>
    <rPh sb="8" eb="9">
      <t>トウ</t>
    </rPh>
    <phoneticPr fontId="18"/>
  </si>
  <si>
    <t>備品購入費 精査</t>
    <rPh sb="0" eb="2">
      <t>ビヒン</t>
    </rPh>
    <rPh sb="2" eb="5">
      <t>コウニュウヒ</t>
    </rPh>
    <rPh sb="6" eb="8">
      <t>セイサ</t>
    </rPh>
    <phoneticPr fontId="18"/>
  </si>
  <si>
    <t>勅使グランド照明塔改修工事 精査</t>
    <rPh sb="0" eb="2">
      <t>チョクシ</t>
    </rPh>
    <rPh sb="6" eb="9">
      <t>ショウメイトウ</t>
    </rPh>
    <rPh sb="9" eb="11">
      <t>カイシュウ</t>
    </rPh>
    <rPh sb="11" eb="13">
      <t>コウジ</t>
    </rPh>
    <rPh sb="14" eb="16">
      <t>セイサ</t>
    </rPh>
    <phoneticPr fontId="18"/>
  </si>
  <si>
    <t>閲覧用PC借上 追加</t>
    <rPh sb="0" eb="3">
      <t>エツランヨウ</t>
    </rPh>
    <rPh sb="5" eb="7">
      <t>カリア</t>
    </rPh>
    <rPh sb="8" eb="10">
      <t>ツイカ</t>
    </rPh>
    <phoneticPr fontId="18"/>
  </si>
  <si>
    <t>コンビニ徴収手数料、基幹業務システム借上料等事務費</t>
    <phoneticPr fontId="18"/>
  </si>
  <si>
    <t>社会福祉事業、その他の社会福祉の効果的運用と組織的活動の支援を図るため、各種団体の自主的活動促進事業</t>
  </si>
  <si>
    <t>総合福祉会館の保守管理委託費用
(施設清掃委託、エレベータ保守点検、消防設備保守点検等）</t>
    <phoneticPr fontId="32"/>
  </si>
  <si>
    <t>日赤、総合福祉会館等に関する経常経費及び事務経費</t>
    <phoneticPr fontId="32"/>
  </si>
  <si>
    <t>障がい福祉事業の委託関係や関係団体への補助金・負担金（生活介護事業所運営費補助、各障がい者団体への補助、成年後見センター運営費負担金等）</t>
    <phoneticPr fontId="32"/>
  </si>
  <si>
    <t>障害福祉計画等策定委員会報酬、障害支援区分認定に伴う審査会委員報酬、認定調査やその他事務事業に伴う臨時職員賃金</t>
    <phoneticPr fontId="32"/>
  </si>
  <si>
    <t>一定条件の障がい者への国・県・市からの手当、障害者自立支援法に基づく自立支援給付費と地域生活支援事業費</t>
    <phoneticPr fontId="32"/>
  </si>
  <si>
    <t>保護受給者に対する生活扶助費、住宅扶助費、医療扶助費、介護扶助費、教育扶助費、葬祭扶助費、出産扶助費、保護施設事務費</t>
    <phoneticPr fontId="32"/>
  </si>
  <si>
    <t>嘱託医報酬、就労支援やレセプト点検に伴う臨時職員賃金、生活保護システムに関する電算委託料、借上料</t>
    <phoneticPr fontId="32"/>
  </si>
  <si>
    <t>高齢者報償金、在宅福祉推進活動委託料、配食サービス事業委託料、老人クラブ補助金、シルバー人材センター補助金</t>
    <phoneticPr fontId="32"/>
  </si>
  <si>
    <t>工事費、需用費、光熱水費、修繕料、管理委託料</t>
    <phoneticPr fontId="32"/>
  </si>
  <si>
    <t>需用費、管理委託料</t>
    <phoneticPr fontId="32"/>
  </si>
  <si>
    <t>保護措置費、介護手当給付費</t>
    <rPh sb="6" eb="8">
      <t>カイゴ</t>
    </rPh>
    <rPh sb="8" eb="10">
      <t>テア</t>
    </rPh>
    <rPh sb="10" eb="12">
      <t>キュウフ</t>
    </rPh>
    <rPh sb="12" eb="13">
      <t>ヒ</t>
    </rPh>
    <phoneticPr fontId="32"/>
  </si>
  <si>
    <t>消耗品費、印刷製本費</t>
    <phoneticPr fontId="32"/>
  </si>
  <si>
    <t>社会福祉法人利用者負担軽減措置の事業費補助金で事業所への補助</t>
    <phoneticPr fontId="32"/>
  </si>
  <si>
    <t>介護保険特別会計への法定繰出金</t>
    <rPh sb="10" eb="12">
      <t>ホウテイ</t>
    </rPh>
    <rPh sb="12" eb="13">
      <t>クリ</t>
    </rPh>
    <phoneticPr fontId="1"/>
  </si>
  <si>
    <t>児童館等の運営及び施設管理に必要な経費</t>
    <rPh sb="3" eb="4">
      <t>トウ</t>
    </rPh>
    <phoneticPr fontId="32"/>
  </si>
  <si>
    <t>療育支援に関する経費、団体支援に関する経費、各種手当て</t>
    <phoneticPr fontId="32"/>
  </si>
  <si>
    <t>保育の運営及び施設管理に必要な経費</t>
    <phoneticPr fontId="32"/>
  </si>
  <si>
    <t>国民健康保険特別会計を運営するのに必要な一般会計からの繰出金</t>
    <phoneticPr fontId="32"/>
  </si>
  <si>
    <t>子ども医療費等福祉医療の助成費</t>
    <phoneticPr fontId="32"/>
  </si>
  <si>
    <t>平成22年度に廃止された老人保健の医療費月遅れ請求対応分</t>
    <rPh sb="0" eb="2">
      <t>ヘイセイ</t>
    </rPh>
    <phoneticPr fontId="32"/>
  </si>
  <si>
    <t>福祉医療費事務の事務費</t>
    <phoneticPr fontId="32"/>
  </si>
  <si>
    <t>後期高齢者医療制度加入被保険者の医療費を後期高齢者医療広域連合に支払う負担金と制度を支えるための経費</t>
    <phoneticPr fontId="32"/>
  </si>
  <si>
    <t>国民年金保険料の取得・喪失及び免除等の年金事務を行う経費</t>
    <phoneticPr fontId="32"/>
  </si>
  <si>
    <t>国民年金の異動（加入、脱退）に伴う諸申請の受付、相談。受け付けた各種申請書の進達。国民年金の啓発</t>
    <phoneticPr fontId="32"/>
  </si>
  <si>
    <t>尾張東部地域救急医療対策協議会負担金、医師会補助金、歯科医師会補助金、一般診療所交付金、歯科診療所交付金、不妊検査及び不妊治療費等助成金</t>
    <phoneticPr fontId="32"/>
  </si>
  <si>
    <t>予防接種（集団・個別）に関する経費、任意予防接種費用助成金</t>
    <phoneticPr fontId="32"/>
  </si>
  <si>
    <t>母子保健法・健康増進法に基づく、各種がん検診等委託料、妊婦及び乳幼児健診に関する経費</t>
    <phoneticPr fontId="32"/>
  </si>
  <si>
    <t>各種健康教室の講師料、がん検診や乳幼児健診のデータ電算入力及び検（健）診票の作成</t>
    <phoneticPr fontId="32"/>
  </si>
  <si>
    <t>保健センター運営に関わる光熱水費・各種機器の借上料等施設管理の経費</t>
    <phoneticPr fontId="32"/>
  </si>
  <si>
    <t>休日診療所の運営に関する経費</t>
    <phoneticPr fontId="32"/>
  </si>
  <si>
    <t>障害者控除認定書を対象者に発行する事業</t>
    <rPh sb="0" eb="3">
      <t>ショウガイシャ</t>
    </rPh>
    <rPh sb="3" eb="5">
      <t>コウジョ</t>
    </rPh>
    <rPh sb="5" eb="8">
      <t>ニンテイショ</t>
    </rPh>
    <rPh sb="9" eb="12">
      <t>タイショウシャ</t>
    </rPh>
    <rPh sb="13" eb="15">
      <t>ハッコウ</t>
    </rPh>
    <rPh sb="17" eb="19">
      <t>ジギョウ</t>
    </rPh>
    <phoneticPr fontId="18"/>
  </si>
  <si>
    <t>平成２８年度　事業別進捗状況</t>
    <rPh sb="0" eb="2">
      <t>ヘイセイ</t>
    </rPh>
    <rPh sb="4" eb="6">
      <t>ネンド</t>
    </rPh>
    <rPh sb="7" eb="9">
      <t>ジギョウ</t>
    </rPh>
    <rPh sb="9" eb="10">
      <t>ベツ</t>
    </rPh>
    <rPh sb="10" eb="12">
      <t>シンチョク</t>
    </rPh>
    <rPh sb="12" eb="14">
      <t>ジョウキョウ</t>
    </rPh>
    <phoneticPr fontId="18"/>
  </si>
  <si>
    <t>査定 D</t>
    <rPh sb="0" eb="2">
      <t>サテイ</t>
    </rPh>
    <phoneticPr fontId="18"/>
  </si>
  <si>
    <t>査定 E</t>
    <rPh sb="0" eb="2">
      <t>サテイ</t>
    </rPh>
    <phoneticPr fontId="18"/>
  </si>
  <si>
    <t>監視カメラ設置工事費 増</t>
    <rPh sb="11" eb="12">
      <t>ゾウ</t>
    </rPh>
    <phoneticPr fontId="18"/>
  </si>
  <si>
    <t>街路灯整備工事 精査（県費補助金不採択のため）</t>
    <rPh sb="0" eb="2">
      <t>ガイロ</t>
    </rPh>
    <rPh sb="2" eb="3">
      <t>アカリ</t>
    </rPh>
    <rPh sb="3" eb="5">
      <t>セイビ</t>
    </rPh>
    <rPh sb="5" eb="7">
      <t>コウジ</t>
    </rPh>
    <rPh sb="8" eb="10">
      <t>セイサ</t>
    </rPh>
    <rPh sb="11" eb="12">
      <t>ケン</t>
    </rPh>
    <rPh sb="12" eb="13">
      <t>ヒ</t>
    </rPh>
    <rPh sb="13" eb="16">
      <t>ホジョキン</t>
    </rPh>
    <rPh sb="16" eb="17">
      <t>フ</t>
    </rPh>
    <rPh sb="17" eb="19">
      <t>サイタク</t>
    </rPh>
    <phoneticPr fontId="18"/>
  </si>
  <si>
    <t>補助金 精査</t>
    <phoneticPr fontId="18"/>
  </si>
  <si>
    <t>増減 D－C</t>
    <rPh sb="0" eb="2">
      <t>ゾウゲン</t>
    </rPh>
    <phoneticPr fontId="18"/>
  </si>
  <si>
    <t>増減 E－D</t>
    <rPh sb="0" eb="2">
      <t>ゾウゲン</t>
    </rPh>
    <phoneticPr fontId="18"/>
  </si>
  <si>
    <t>人事秘書業務報酬 追加</t>
    <rPh sb="0" eb="2">
      <t>ジンジ</t>
    </rPh>
    <rPh sb="2" eb="4">
      <t>ヒショ</t>
    </rPh>
    <rPh sb="4" eb="6">
      <t>ギョウム</t>
    </rPh>
    <rPh sb="6" eb="8">
      <t>ホウシュウ</t>
    </rPh>
    <rPh sb="9" eb="11">
      <t>ツイカ</t>
    </rPh>
    <phoneticPr fontId="18"/>
  </si>
  <si>
    <t>ホームページリニューアル費用 追加</t>
    <rPh sb="12" eb="14">
      <t>ヒヨウ</t>
    </rPh>
    <rPh sb="15" eb="17">
      <t>ツイカ</t>
    </rPh>
    <phoneticPr fontId="18"/>
  </si>
  <si>
    <t>まちづくり推進業務委託料 追加</t>
    <rPh sb="5" eb="7">
      <t>スイシン</t>
    </rPh>
    <rPh sb="7" eb="9">
      <t>ギョウム</t>
    </rPh>
    <rPh sb="9" eb="11">
      <t>イタク</t>
    </rPh>
    <rPh sb="11" eb="12">
      <t>リョウ</t>
    </rPh>
    <rPh sb="13" eb="15">
      <t>ツイカ</t>
    </rPh>
    <phoneticPr fontId="18"/>
  </si>
  <si>
    <t>セキリティ関連費用 増</t>
    <rPh sb="5" eb="7">
      <t>カンレン</t>
    </rPh>
    <rPh sb="7" eb="9">
      <t>ヒヨウ</t>
    </rPh>
    <rPh sb="10" eb="11">
      <t>ゾウ</t>
    </rPh>
    <phoneticPr fontId="18"/>
  </si>
  <si>
    <t>公会計関連電算費用 追加等</t>
    <rPh sb="0" eb="3">
      <t>コウカイケイ</t>
    </rPh>
    <rPh sb="3" eb="5">
      <t>カンレン</t>
    </rPh>
    <rPh sb="5" eb="7">
      <t>デンサン</t>
    </rPh>
    <rPh sb="7" eb="9">
      <t>ヒヨウ</t>
    </rPh>
    <rPh sb="10" eb="12">
      <t>ツイカ</t>
    </rPh>
    <rPh sb="12" eb="13">
      <t>トウ</t>
    </rPh>
    <phoneticPr fontId="18"/>
  </si>
  <si>
    <t>議会関連工事費予算組替(事務局事業へ)</t>
    <rPh sb="0" eb="2">
      <t>ギカイ</t>
    </rPh>
    <rPh sb="2" eb="4">
      <t>カンレン</t>
    </rPh>
    <rPh sb="4" eb="7">
      <t>コウジヒ</t>
    </rPh>
    <rPh sb="7" eb="9">
      <t>ヨサン</t>
    </rPh>
    <rPh sb="9" eb="11">
      <t>クミカエ</t>
    </rPh>
    <rPh sb="12" eb="15">
      <t>ジムキョク</t>
    </rPh>
    <rPh sb="15" eb="17">
      <t>ジギョウ</t>
    </rPh>
    <phoneticPr fontId="18"/>
  </si>
  <si>
    <t>地域交通関連予算組替(商工総務事務事業より)</t>
    <rPh sb="0" eb="2">
      <t>チイキ</t>
    </rPh>
    <rPh sb="2" eb="4">
      <t>コウツウ</t>
    </rPh>
    <rPh sb="4" eb="6">
      <t>カンレン</t>
    </rPh>
    <rPh sb="6" eb="8">
      <t>ヨサン</t>
    </rPh>
    <rPh sb="8" eb="10">
      <t>クミカエ</t>
    </rPh>
    <rPh sb="11" eb="13">
      <t>ショウコウ</t>
    </rPh>
    <rPh sb="13" eb="15">
      <t>ソウム</t>
    </rPh>
    <rPh sb="15" eb="17">
      <t>ジム</t>
    </rPh>
    <rPh sb="17" eb="19">
      <t>ジギョウ</t>
    </rPh>
    <phoneticPr fontId="18"/>
  </si>
  <si>
    <t>校正による減</t>
    <rPh sb="0" eb="2">
      <t>コウセイ</t>
    </rPh>
    <rPh sb="5" eb="6">
      <t>ゲン</t>
    </rPh>
    <phoneticPr fontId="18"/>
  </si>
  <si>
    <t>樹木剪定委託料 増</t>
    <rPh sb="0" eb="2">
      <t>ジュモク</t>
    </rPh>
    <rPh sb="2" eb="4">
      <t>センテイ</t>
    </rPh>
    <rPh sb="4" eb="6">
      <t>イタク</t>
    </rPh>
    <rPh sb="6" eb="7">
      <t>リョウ</t>
    </rPh>
    <rPh sb="8" eb="9">
      <t>ゾウ</t>
    </rPh>
    <phoneticPr fontId="18"/>
  </si>
  <si>
    <t>地域見守り活動事業費用 追加</t>
    <rPh sb="0" eb="2">
      <t>チイキ</t>
    </rPh>
    <rPh sb="2" eb="4">
      <t>ミマモ</t>
    </rPh>
    <rPh sb="5" eb="7">
      <t>カツドウ</t>
    </rPh>
    <rPh sb="7" eb="9">
      <t>ジギョウ</t>
    </rPh>
    <rPh sb="9" eb="11">
      <t>ヒヨウ</t>
    </rPh>
    <rPh sb="12" eb="14">
      <t>ツイカ</t>
    </rPh>
    <phoneticPr fontId="18"/>
  </si>
  <si>
    <t>改善センター修繕料 増</t>
    <rPh sb="0" eb="2">
      <t>カイゼン</t>
    </rPh>
    <rPh sb="6" eb="8">
      <t>シュウゼン</t>
    </rPh>
    <rPh sb="8" eb="9">
      <t>リョウ</t>
    </rPh>
    <rPh sb="10" eb="11">
      <t>ゾウ</t>
    </rPh>
    <phoneticPr fontId="18"/>
  </si>
  <si>
    <t>委員報酬 精査</t>
    <rPh sb="0" eb="2">
      <t>イイン</t>
    </rPh>
    <rPh sb="2" eb="4">
      <t>ホウシュウ</t>
    </rPh>
    <rPh sb="5" eb="7">
      <t>セイサ</t>
    </rPh>
    <phoneticPr fontId="18"/>
  </si>
  <si>
    <t>国の補正予算(交付金事業)により小規模企業支援等補助金を３月補正へ前倒し</t>
    <rPh sb="0" eb="1">
      <t>クニ</t>
    </rPh>
    <rPh sb="2" eb="4">
      <t>ホセイ</t>
    </rPh>
    <rPh sb="4" eb="6">
      <t>ヨサン</t>
    </rPh>
    <rPh sb="7" eb="10">
      <t>コウフキン</t>
    </rPh>
    <rPh sb="10" eb="12">
      <t>ジギョウ</t>
    </rPh>
    <rPh sb="16" eb="19">
      <t>ショウキボ</t>
    </rPh>
    <rPh sb="19" eb="21">
      <t>キギョウ</t>
    </rPh>
    <rPh sb="21" eb="23">
      <t>シエン</t>
    </rPh>
    <rPh sb="23" eb="24">
      <t>トウ</t>
    </rPh>
    <rPh sb="24" eb="27">
      <t>ホジョキン</t>
    </rPh>
    <rPh sb="29" eb="30">
      <t>ガツ</t>
    </rPh>
    <rPh sb="30" eb="32">
      <t>ホセイ</t>
    </rPh>
    <rPh sb="33" eb="35">
      <t>マエダオ</t>
    </rPh>
    <phoneticPr fontId="18"/>
  </si>
  <si>
    <t>国の補正予算(交付金事業)により古戦場まつり関連補助金等を３月補正へ前倒し</t>
    <rPh sb="0" eb="1">
      <t>クニ</t>
    </rPh>
    <rPh sb="2" eb="4">
      <t>ホセイ</t>
    </rPh>
    <rPh sb="4" eb="6">
      <t>ヨサン</t>
    </rPh>
    <rPh sb="7" eb="10">
      <t>コウフキン</t>
    </rPh>
    <rPh sb="10" eb="12">
      <t>ジギョウ</t>
    </rPh>
    <rPh sb="16" eb="19">
      <t>コセンジョウ</t>
    </rPh>
    <rPh sb="22" eb="24">
      <t>カンレン</t>
    </rPh>
    <rPh sb="24" eb="27">
      <t>ホジョキン</t>
    </rPh>
    <rPh sb="27" eb="28">
      <t>トウ</t>
    </rPh>
    <rPh sb="30" eb="31">
      <t>ガツ</t>
    </rPh>
    <rPh sb="31" eb="33">
      <t>ホセイ</t>
    </rPh>
    <rPh sb="34" eb="36">
      <t>マエダオ</t>
    </rPh>
    <phoneticPr fontId="18"/>
  </si>
  <si>
    <t>ＰＲキャラクターグッズ作成委託料 精査</t>
    <rPh sb="11" eb="13">
      <t>サクセイ</t>
    </rPh>
    <rPh sb="13" eb="15">
      <t>イタク</t>
    </rPh>
    <rPh sb="15" eb="16">
      <t>リョウ</t>
    </rPh>
    <rPh sb="17" eb="19">
      <t>セイサ</t>
    </rPh>
    <phoneticPr fontId="18"/>
  </si>
  <si>
    <t>定住促進関連事業費 追加</t>
    <rPh sb="0" eb="2">
      <t>テイジュウ</t>
    </rPh>
    <rPh sb="2" eb="4">
      <t>ソクシン</t>
    </rPh>
    <rPh sb="4" eb="6">
      <t>カンレン</t>
    </rPh>
    <rPh sb="6" eb="8">
      <t>ジギョウ</t>
    </rPh>
    <rPh sb="8" eb="9">
      <t>ヒ</t>
    </rPh>
    <rPh sb="10" eb="12">
      <t>ツイカ</t>
    </rPh>
    <phoneticPr fontId="18"/>
  </si>
  <si>
    <t>エネファーム補助金 増
太陽光発電補助金 精査</t>
    <rPh sb="6" eb="9">
      <t>ホジョキン</t>
    </rPh>
    <rPh sb="10" eb="11">
      <t>ゾウ</t>
    </rPh>
    <rPh sb="12" eb="15">
      <t>タイヨウコウ</t>
    </rPh>
    <rPh sb="15" eb="17">
      <t>ハツデン</t>
    </rPh>
    <rPh sb="17" eb="20">
      <t>ホジョキン</t>
    </rPh>
    <rPh sb="21" eb="23">
      <t>セイサ</t>
    </rPh>
    <phoneticPr fontId="18"/>
  </si>
  <si>
    <t>現時点での負担額確定による減</t>
    <rPh sb="0" eb="3">
      <t>ゲンジテン</t>
    </rPh>
    <rPh sb="5" eb="7">
      <t>フタン</t>
    </rPh>
    <rPh sb="7" eb="8">
      <t>ガク</t>
    </rPh>
    <rPh sb="8" eb="10">
      <t>カクテイ</t>
    </rPh>
    <rPh sb="13" eb="14">
      <t>ゲン</t>
    </rPh>
    <phoneticPr fontId="18"/>
  </si>
  <si>
    <t>議会関連工事費予算組替(庁舎維持管理事業より)</t>
    <rPh sb="0" eb="2">
      <t>ギカイ</t>
    </rPh>
    <rPh sb="2" eb="4">
      <t>カンレン</t>
    </rPh>
    <rPh sb="4" eb="7">
      <t>コウジヒ</t>
    </rPh>
    <rPh sb="7" eb="9">
      <t>ヨサン</t>
    </rPh>
    <rPh sb="9" eb="11">
      <t>クミカエ</t>
    </rPh>
    <rPh sb="12" eb="14">
      <t>チョウシャ</t>
    </rPh>
    <rPh sb="14" eb="16">
      <t>イジ</t>
    </rPh>
    <rPh sb="16" eb="18">
      <t>カンリ</t>
    </rPh>
    <rPh sb="18" eb="20">
      <t>ジギョウ</t>
    </rPh>
    <phoneticPr fontId="18"/>
  </si>
  <si>
    <t>利率の変更により増</t>
    <rPh sb="0" eb="2">
      <t>リリツ</t>
    </rPh>
    <rPh sb="3" eb="5">
      <t>ヘンコウ</t>
    </rPh>
    <rPh sb="8" eb="9">
      <t>ゾウ</t>
    </rPh>
    <phoneticPr fontId="18"/>
  </si>
  <si>
    <t>国による事業継続により追加</t>
    <rPh sb="0" eb="1">
      <t>クニ</t>
    </rPh>
    <rPh sb="4" eb="6">
      <t>ジギョウ</t>
    </rPh>
    <rPh sb="6" eb="8">
      <t>ケイゾク</t>
    </rPh>
    <rPh sb="11" eb="13">
      <t>ツイカ</t>
    </rPh>
    <phoneticPr fontId="18"/>
  </si>
  <si>
    <t>前後駅前広場イベント委託料 追加
地域交通関連予算組替(地域創生事務事業へ)</t>
    <rPh sb="0" eb="2">
      <t>ゼンゴ</t>
    </rPh>
    <rPh sb="2" eb="4">
      <t>エキマエ</t>
    </rPh>
    <rPh sb="4" eb="6">
      <t>ヒロバ</t>
    </rPh>
    <rPh sb="10" eb="12">
      <t>イタク</t>
    </rPh>
    <rPh sb="12" eb="13">
      <t>リョウ</t>
    </rPh>
    <rPh sb="14" eb="16">
      <t>ツイカ</t>
    </rPh>
    <rPh sb="28" eb="30">
      <t>チイキ</t>
    </rPh>
    <rPh sb="30" eb="32">
      <t>ソウセイ</t>
    </rPh>
    <rPh sb="32" eb="34">
      <t>ジム</t>
    </rPh>
    <phoneticPr fontId="18"/>
  </si>
  <si>
    <t>利率の変更により精査</t>
    <rPh sb="0" eb="2">
      <t>リリツ</t>
    </rPh>
    <rPh sb="3" eb="5">
      <t>ヘンコウ</t>
    </rPh>
    <rPh sb="8" eb="10">
      <t>セイサ</t>
    </rPh>
    <phoneticPr fontId="18"/>
  </si>
  <si>
    <t>スポーツ講演会開催委託 追加</t>
    <rPh sb="4" eb="7">
      <t>コウエンカイ</t>
    </rPh>
    <rPh sb="7" eb="9">
      <t>カイサイ</t>
    </rPh>
    <rPh sb="9" eb="11">
      <t>イタク</t>
    </rPh>
    <rPh sb="12" eb="14">
      <t>ツイカ</t>
    </rPh>
    <phoneticPr fontId="18"/>
  </si>
  <si>
    <t>スクールソーシャルワーカー、養護教員補助、外国人への対応スタッフ、教員補助、図書室司書など各学校への市独自の職員配置。小中学校野外活動のバス代を負担。教育委員会に指導主事を置き、県との連絡調整や各学校の指導にあたる。</t>
    <rPh sb="14" eb="16">
      <t>ヨウゴ</t>
    </rPh>
    <rPh sb="16" eb="18">
      <t>キョウイン</t>
    </rPh>
    <rPh sb="18" eb="20">
      <t>ホジョ</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</si>
</sst>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1"/>
      <color theme="3" tint="-0.499984740745262"/>
      <name val="ＭＳ Ｐゴシック"/>
      <family val="3"/>
      <charset val="128"/>
      <scheme val="minor"/>
    </font>
    <font>
      <b/>
      <sz val="11"/>
      <color theme="3" tint="-0.249977111117893"/>
      <name val="ＭＳ Ｐゴシック"/>
      <family val="3"/>
      <charset val="128"/>
      <scheme val="minor"/>
    </font>
    <font>
      <b/>
      <sz val="10"/>
      <color theme="3" tint="-0.249977111117893"/>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ゴシック"/>
      <family val="3"/>
      <charset val="128"/>
    </font>
    <font>
      <b/>
      <sz val="9"/>
      <name val="ＭＳ Ｐゴシック"/>
      <family val="3"/>
      <charset val="128"/>
    </font>
    <font>
      <sz val="9"/>
      <name val="ＭＳ Ｐゴシック"/>
      <family val="3"/>
      <charset val="128"/>
    </font>
    <font>
      <sz val="8"/>
      <color theme="1"/>
      <name val="ＭＳ Ｐゴシック"/>
      <family val="2"/>
      <charset val="128"/>
      <scheme val="minor"/>
    </font>
    <font>
      <b/>
      <sz val="8"/>
      <color theme="1"/>
      <name val="ＭＳ Ｐゴシック"/>
      <family val="2"/>
      <charset val="128"/>
      <scheme val="minor"/>
    </font>
    <font>
      <b/>
      <sz val="8"/>
      <color theme="1"/>
      <name val="ＭＳ Ｐゴシック"/>
      <family val="3"/>
      <charset val="128"/>
      <scheme val="minor"/>
    </font>
    <font>
      <sz val="8"/>
      <color theme="1"/>
      <name val="ＭＳ Ｐゴシック"/>
      <family val="3"/>
      <charset val="128"/>
      <scheme val="minor"/>
    </font>
    <font>
      <b/>
      <sz val="8"/>
      <name val="ＭＳ Ｐゴシック"/>
      <family val="3"/>
      <charset val="128"/>
      <scheme val="minor"/>
    </font>
    <font>
      <sz val="11"/>
      <name val="ＭＳ Ｐゴシック"/>
      <family val="2"/>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rgb="FFF9AB6B"/>
        <bgColor indexed="64"/>
      </patternFill>
    </fill>
    <fill>
      <patternFill patternType="solid">
        <fgColor rgb="FFE9F57B"/>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xf numFmtId="38" fontId="33" fillId="0" borderId="0" applyFont="0" applyFill="0" applyBorder="0" applyAlignment="0" applyProtection="0">
      <alignment vertical="center"/>
    </xf>
  </cellStyleXfs>
  <cellXfs count="179">
    <xf numFmtId="0" fontId="0" fillId="0" borderId="0" xfId="0">
      <alignment vertical="center"/>
    </xf>
    <xf numFmtId="3" fontId="0" fillId="0" borderId="10" xfId="0" applyNumberFormat="1" applyBorder="1">
      <alignment vertical="center"/>
    </xf>
    <xf numFmtId="3" fontId="19" fillId="0" borderId="10" xfId="0" applyNumberFormat="1" applyFont="1" applyBorder="1">
      <alignment vertical="center"/>
    </xf>
    <xf numFmtId="38" fontId="0" fillId="0" borderId="10" xfId="42" applyFont="1" applyBorder="1">
      <alignment vertical="center"/>
    </xf>
    <xf numFmtId="38" fontId="0" fillId="0" borderId="0" xfId="42" applyFont="1">
      <alignment vertical="center"/>
    </xf>
    <xf numFmtId="0" fontId="20" fillId="0" borderId="10" xfId="0" applyFont="1" applyBorder="1" applyAlignment="1">
      <alignment vertical="center" wrapText="1"/>
    </xf>
    <xf numFmtId="0" fontId="20" fillId="0" borderId="15" xfId="0" applyFont="1" applyBorder="1" applyAlignment="1">
      <alignment vertical="center" wrapText="1"/>
    </xf>
    <xf numFmtId="0" fontId="19" fillId="0" borderId="10" xfId="0" applyFont="1" applyBorder="1" applyAlignment="1">
      <alignment vertical="center" shrinkToFit="1"/>
    </xf>
    <xf numFmtId="0" fontId="19" fillId="0" borderId="10" xfId="0" applyFont="1" applyBorder="1">
      <alignment vertical="center"/>
    </xf>
    <xf numFmtId="0" fontId="19" fillId="0" borderId="15" xfId="0" applyFont="1" applyBorder="1" applyAlignment="1">
      <alignment vertical="center" shrinkToFit="1"/>
    </xf>
    <xf numFmtId="0" fontId="19" fillId="0" borderId="0" xfId="0" applyFont="1">
      <alignment vertical="center"/>
    </xf>
    <xf numFmtId="0" fontId="19" fillId="0" borderId="18" xfId="0" applyFont="1" applyBorder="1" applyAlignment="1">
      <alignment vertical="center" shrinkToFit="1"/>
    </xf>
    <xf numFmtId="3" fontId="19" fillId="0" borderId="18" xfId="0" applyNumberFormat="1" applyFont="1" applyBorder="1">
      <alignment vertical="center"/>
    </xf>
    <xf numFmtId="38" fontId="0" fillId="0" borderId="18" xfId="42" applyFont="1" applyBorder="1">
      <alignment vertical="center"/>
    </xf>
    <xf numFmtId="3" fontId="0" fillId="0" borderId="18" xfId="0" applyNumberFormat="1" applyBorder="1">
      <alignment vertical="center"/>
    </xf>
    <xf numFmtId="0" fontId="25" fillId="35" borderId="24" xfId="0" applyFont="1" applyFill="1" applyBorder="1" applyAlignment="1">
      <alignment horizontal="center" vertical="center"/>
    </xf>
    <xf numFmtId="0" fontId="25" fillId="35" borderId="25" xfId="0" applyFont="1" applyFill="1" applyBorder="1" applyAlignment="1">
      <alignment horizontal="center" vertical="center"/>
    </xf>
    <xf numFmtId="0" fontId="20" fillId="0" borderId="18" xfId="0" applyFont="1" applyBorder="1" applyAlignment="1">
      <alignment vertical="center" wrapText="1"/>
    </xf>
    <xf numFmtId="0" fontId="31" fillId="0" borderId="0" xfId="0" applyFont="1">
      <alignment vertical="center"/>
    </xf>
    <xf numFmtId="0" fontId="0" fillId="0" borderId="35" xfId="0" applyBorder="1">
      <alignment vertical="center"/>
    </xf>
    <xf numFmtId="0" fontId="0" fillId="0" borderId="11" xfId="0" applyBorder="1">
      <alignment vertical="center"/>
    </xf>
    <xf numFmtId="0" fontId="25" fillId="35" borderId="23" xfId="0" applyFont="1" applyFill="1" applyBorder="1" applyAlignment="1">
      <alignment horizontal="center" vertical="center"/>
    </xf>
    <xf numFmtId="0" fontId="25" fillId="35" borderId="41" xfId="0" applyFont="1" applyFill="1" applyBorder="1" applyAlignment="1">
      <alignment horizontal="center" vertical="center"/>
    </xf>
    <xf numFmtId="0" fontId="25" fillId="35" borderId="42" xfId="0" applyFont="1" applyFill="1" applyBorder="1" applyAlignment="1">
      <alignment horizontal="center" vertical="center"/>
    </xf>
    <xf numFmtId="0" fontId="0" fillId="0" borderId="40" xfId="0" applyBorder="1">
      <alignment vertical="center"/>
    </xf>
    <xf numFmtId="0" fontId="0" fillId="0" borderId="44" xfId="0" applyBorder="1">
      <alignment vertical="center"/>
    </xf>
    <xf numFmtId="0" fontId="25" fillId="35" borderId="36" xfId="0" applyFont="1" applyFill="1" applyBorder="1" applyAlignment="1">
      <alignment horizontal="center" vertical="center"/>
    </xf>
    <xf numFmtId="3" fontId="24" fillId="36" borderId="24" xfId="0" applyNumberFormat="1" applyFont="1" applyFill="1" applyBorder="1">
      <alignment vertical="center"/>
    </xf>
    <xf numFmtId="38" fontId="25" fillId="36" borderId="24" xfId="42" applyFont="1" applyFill="1" applyBorder="1">
      <alignment vertical="center"/>
    </xf>
    <xf numFmtId="0" fontId="25" fillId="36" borderId="36" xfId="0" applyFont="1" applyFill="1" applyBorder="1">
      <alignment vertical="center"/>
    </xf>
    <xf numFmtId="3" fontId="25" fillId="36" borderId="24" xfId="0" applyNumberFormat="1" applyFont="1" applyFill="1" applyBorder="1">
      <alignment vertical="center"/>
    </xf>
    <xf numFmtId="0" fontId="25" fillId="36" borderId="42" xfId="0" applyFont="1" applyFill="1" applyBorder="1">
      <alignment vertical="center"/>
    </xf>
    <xf numFmtId="3" fontId="29" fillId="34" borderId="16" xfId="0" applyNumberFormat="1" applyFont="1" applyFill="1" applyBorder="1">
      <alignment vertical="center"/>
    </xf>
    <xf numFmtId="38" fontId="30" fillId="34" borderId="16" xfId="42" applyFont="1" applyFill="1" applyBorder="1">
      <alignment vertical="center"/>
    </xf>
    <xf numFmtId="0" fontId="30" fillId="34" borderId="12" xfId="0" applyFont="1" applyFill="1" applyBorder="1">
      <alignment vertical="center"/>
    </xf>
    <xf numFmtId="3" fontId="30" fillId="34" borderId="16" xfId="0" applyNumberFormat="1" applyFont="1" applyFill="1" applyBorder="1">
      <alignment vertical="center"/>
    </xf>
    <xf numFmtId="0" fontId="30" fillId="34" borderId="46" xfId="0" applyFont="1" applyFill="1" applyBorder="1">
      <alignment vertical="center"/>
    </xf>
    <xf numFmtId="0" fontId="27" fillId="37" borderId="14" xfId="0" applyFont="1" applyFill="1" applyBorder="1" applyAlignment="1">
      <alignment vertical="center" shrinkToFit="1"/>
    </xf>
    <xf numFmtId="3" fontId="24" fillId="37" borderId="10" xfId="0" applyNumberFormat="1" applyFont="1" applyFill="1" applyBorder="1">
      <alignment vertical="center"/>
    </xf>
    <xf numFmtId="38" fontId="25" fillId="37" borderId="10" xfId="42" applyFont="1" applyFill="1" applyBorder="1">
      <alignment vertical="center"/>
    </xf>
    <xf numFmtId="0" fontId="25" fillId="37" borderId="11" xfId="0" applyFont="1" applyFill="1" applyBorder="1">
      <alignment vertical="center"/>
    </xf>
    <xf numFmtId="3" fontId="25" fillId="37" borderId="10" xfId="0" applyNumberFormat="1" applyFont="1" applyFill="1" applyBorder="1">
      <alignment vertical="center"/>
    </xf>
    <xf numFmtId="0" fontId="24" fillId="37" borderId="10" xfId="0" applyFont="1" applyFill="1" applyBorder="1">
      <alignment vertical="center"/>
    </xf>
    <xf numFmtId="0" fontId="24" fillId="37" borderId="17" xfId="0" applyFont="1" applyFill="1" applyBorder="1" applyAlignment="1">
      <alignment horizontal="center" vertical="center" shrinkToFit="1"/>
    </xf>
    <xf numFmtId="0" fontId="19" fillId="37" borderId="29" xfId="0" applyFont="1" applyFill="1" applyBorder="1" applyAlignment="1">
      <alignment vertical="center" shrinkToFit="1"/>
    </xf>
    <xf numFmtId="3" fontId="19" fillId="37" borderId="18" xfId="0" applyNumberFormat="1" applyFont="1" applyFill="1" applyBorder="1">
      <alignment vertical="center"/>
    </xf>
    <xf numFmtId="38" fontId="23" fillId="37" borderId="18" xfId="42" applyFont="1" applyFill="1" applyBorder="1">
      <alignment vertical="center"/>
    </xf>
    <xf numFmtId="0" fontId="23" fillId="37" borderId="35" xfId="0" applyFont="1" applyFill="1" applyBorder="1">
      <alignment vertical="center"/>
    </xf>
    <xf numFmtId="3" fontId="23" fillId="37" borderId="18" xfId="0" applyNumberFormat="1" applyFont="1" applyFill="1" applyBorder="1">
      <alignment vertical="center"/>
    </xf>
    <xf numFmtId="0" fontId="28" fillId="37" borderId="13" xfId="0" applyFont="1" applyFill="1" applyBorder="1" applyAlignment="1">
      <alignment vertical="center" wrapText="1" shrinkToFit="1"/>
    </xf>
    <xf numFmtId="0" fontId="28" fillId="37" borderId="14" xfId="0" applyFont="1" applyFill="1" applyBorder="1" applyAlignment="1">
      <alignment vertical="center" wrapText="1" shrinkToFit="1"/>
    </xf>
    <xf numFmtId="0" fontId="27" fillId="37" borderId="13" xfId="0" applyFont="1" applyFill="1" applyBorder="1" applyAlignment="1">
      <alignment vertical="center" shrinkToFit="1"/>
    </xf>
    <xf numFmtId="0" fontId="24" fillId="37" borderId="11" xfId="0" applyFont="1" applyFill="1" applyBorder="1">
      <alignment vertical="center"/>
    </xf>
    <xf numFmtId="0" fontId="24" fillId="37" borderId="17" xfId="0" applyFont="1" applyFill="1" applyBorder="1" applyAlignment="1">
      <alignment vertical="center" shrinkToFit="1"/>
    </xf>
    <xf numFmtId="38" fontId="25" fillId="37" borderId="43" xfId="42" applyFont="1" applyFill="1" applyBorder="1">
      <alignment vertical="center"/>
    </xf>
    <xf numFmtId="0" fontId="0" fillId="0" borderId="10" xfId="0" applyBorder="1" applyAlignment="1">
      <alignment vertical="center" wrapText="1"/>
    </xf>
    <xf numFmtId="0" fontId="0" fillId="0" borderId="18" xfId="0" applyBorder="1" applyAlignment="1">
      <alignment vertical="center" wrapText="1"/>
    </xf>
    <xf numFmtId="0" fontId="25" fillId="37" borderId="10" xfId="0" applyFont="1" applyFill="1" applyBorder="1" applyAlignment="1">
      <alignment vertical="center" wrapText="1"/>
    </xf>
    <xf numFmtId="0" fontId="25" fillId="36" borderId="24" xfId="0" applyFont="1" applyFill="1" applyBorder="1" applyAlignment="1">
      <alignment vertical="center" wrapText="1"/>
    </xf>
    <xf numFmtId="0" fontId="23" fillId="37" borderId="18" xfId="0" applyFont="1" applyFill="1" applyBorder="1" applyAlignment="1">
      <alignment vertical="center" wrapText="1"/>
    </xf>
    <xf numFmtId="0" fontId="30" fillId="34" borderId="16" xfId="0" applyFont="1" applyFill="1" applyBorder="1" applyAlignment="1">
      <alignment vertical="center" wrapText="1"/>
    </xf>
    <xf numFmtId="0" fontId="0" fillId="0" borderId="0" xfId="0" applyAlignment="1">
      <alignment vertical="center" wrapText="1"/>
    </xf>
    <xf numFmtId="38" fontId="34" fillId="0" borderId="29" xfId="44" applyFont="1" applyBorder="1" applyAlignment="1">
      <alignment vertical="center" wrapText="1"/>
    </xf>
    <xf numFmtId="38" fontId="34" fillId="0" borderId="15" xfId="44" applyFont="1" applyBorder="1" applyAlignment="1">
      <alignment vertical="center" wrapText="1"/>
    </xf>
    <xf numFmtId="38" fontId="36" fillId="0" borderId="15" xfId="44" applyFont="1" applyBorder="1" applyAlignment="1">
      <alignment vertical="center" wrapText="1"/>
    </xf>
    <xf numFmtId="38" fontId="34" fillId="0" borderId="16" xfId="44" applyFont="1" applyBorder="1" applyAlignment="1">
      <alignment vertical="center" wrapText="1"/>
    </xf>
    <xf numFmtId="38" fontId="36" fillId="0" borderId="10" xfId="44" applyFont="1" applyBorder="1" applyAlignment="1">
      <alignment vertical="center" wrapText="1"/>
    </xf>
    <xf numFmtId="38" fontId="34" fillId="0" borderId="10" xfId="44" applyFont="1" applyBorder="1" applyAlignment="1">
      <alignment vertical="center" wrapText="1"/>
    </xf>
    <xf numFmtId="38" fontId="34" fillId="0" borderId="47" xfId="44" applyFont="1" applyBorder="1" applyAlignment="1">
      <alignment vertical="center" wrapText="1"/>
    </xf>
    <xf numFmtId="38" fontId="0" fillId="0" borderId="35" xfId="42" applyFont="1" applyBorder="1">
      <alignment vertical="center"/>
    </xf>
    <xf numFmtId="38" fontId="0" fillId="0" borderId="11" xfId="42" applyFont="1" applyBorder="1">
      <alignment vertical="center"/>
    </xf>
    <xf numFmtId="38" fontId="25" fillId="37" borderId="11" xfId="42" applyFont="1" applyFill="1" applyBorder="1">
      <alignment vertical="center"/>
    </xf>
    <xf numFmtId="38" fontId="24" fillId="37" borderId="11" xfId="42" applyFont="1" applyFill="1" applyBorder="1">
      <alignment vertical="center"/>
    </xf>
    <xf numFmtId="38" fontId="34" fillId="0" borderId="0" xfId="44" applyFont="1" applyBorder="1" applyAlignment="1">
      <alignment vertical="center" wrapText="1"/>
    </xf>
    <xf numFmtId="38" fontId="35" fillId="37" borderId="10" xfId="44" applyFont="1" applyFill="1" applyBorder="1" applyAlignment="1">
      <alignment vertical="center" wrapText="1"/>
    </xf>
    <xf numFmtId="38" fontId="34" fillId="0" borderId="10" xfId="44" applyFont="1" applyFill="1" applyBorder="1" applyAlignment="1">
      <alignment vertical="center" wrapText="1"/>
    </xf>
    <xf numFmtId="38" fontId="25" fillId="35" borderId="41" xfId="42" applyFont="1" applyFill="1" applyBorder="1" applyAlignment="1">
      <alignment horizontal="center" vertical="center"/>
    </xf>
    <xf numFmtId="38" fontId="0" fillId="0" borderId="39" xfId="42" applyFont="1" applyBorder="1">
      <alignment vertical="center"/>
    </xf>
    <xf numFmtId="38" fontId="0" fillId="0" borderId="43" xfId="42" applyFont="1" applyBorder="1">
      <alignment vertical="center"/>
    </xf>
    <xf numFmtId="38" fontId="25" fillId="36" borderId="41" xfId="42" applyFont="1" applyFill="1" applyBorder="1">
      <alignment vertical="center"/>
    </xf>
    <xf numFmtId="38" fontId="24" fillId="36" borderId="24" xfId="42" applyFont="1" applyFill="1" applyBorder="1">
      <alignment vertical="center"/>
    </xf>
    <xf numFmtId="38" fontId="23" fillId="37" borderId="39" xfId="42" applyFont="1" applyFill="1" applyBorder="1">
      <alignment vertical="center"/>
    </xf>
    <xf numFmtId="38" fontId="24" fillId="37" borderId="43" xfId="42" applyFont="1" applyFill="1" applyBorder="1">
      <alignment vertical="center"/>
    </xf>
    <xf numFmtId="38" fontId="30" fillId="34" borderId="45" xfId="42" applyFont="1" applyFill="1" applyBorder="1">
      <alignment vertical="center"/>
    </xf>
    <xf numFmtId="38" fontId="24" fillId="36" borderId="41" xfId="42" applyFont="1" applyFill="1" applyBorder="1">
      <alignment vertical="center"/>
    </xf>
    <xf numFmtId="3" fontId="24" fillId="37" borderId="43" xfId="0" applyNumberFormat="1" applyFont="1" applyFill="1" applyBorder="1">
      <alignment vertical="center"/>
    </xf>
    <xf numFmtId="38" fontId="34" fillId="0" borderId="48" xfId="44" applyFont="1" applyBorder="1" applyAlignment="1">
      <alignment vertical="center" wrapText="1"/>
    </xf>
    <xf numFmtId="38" fontId="34" fillId="0" borderId="29" xfId="42" applyFont="1" applyFill="1" applyBorder="1" applyAlignment="1">
      <alignment vertical="center" wrapText="1"/>
    </xf>
    <xf numFmtId="38" fontId="34" fillId="0" borderId="15" xfId="42" applyFont="1" applyFill="1" applyBorder="1" applyAlignment="1">
      <alignment vertical="center" wrapText="1"/>
    </xf>
    <xf numFmtId="38" fontId="34" fillId="0" borderId="15" xfId="42" applyFont="1" applyBorder="1" applyAlignment="1">
      <alignment vertical="center" wrapText="1"/>
    </xf>
    <xf numFmtId="38" fontId="0" fillId="38" borderId="43" xfId="42" applyFont="1" applyFill="1" applyBorder="1">
      <alignment vertical="center"/>
    </xf>
    <xf numFmtId="38" fontId="0" fillId="38" borderId="39" xfId="42" applyFont="1" applyFill="1" applyBorder="1">
      <alignment vertical="center"/>
    </xf>
    <xf numFmtId="0" fontId="25" fillId="37" borderId="49" xfId="0" applyFont="1" applyFill="1" applyBorder="1">
      <alignment vertical="center"/>
    </xf>
    <xf numFmtId="38" fontId="34" fillId="0" borderId="10" xfId="42" applyFont="1" applyBorder="1" applyAlignment="1">
      <alignment vertical="center" wrapText="1"/>
    </xf>
    <xf numFmtId="0" fontId="37" fillId="0" borderId="40" xfId="0" applyFont="1" applyBorder="1" applyAlignment="1">
      <alignment vertical="center" wrapText="1"/>
    </xf>
    <xf numFmtId="0" fontId="37" fillId="0" borderId="44" xfId="0" applyFont="1" applyBorder="1" applyAlignment="1">
      <alignment vertical="center" wrapText="1"/>
    </xf>
    <xf numFmtId="0" fontId="38" fillId="37" borderId="44" xfId="0" applyFont="1" applyFill="1" applyBorder="1" applyAlignment="1">
      <alignment vertical="center" wrapText="1"/>
    </xf>
    <xf numFmtId="0" fontId="39" fillId="36" borderId="42" xfId="0" applyFont="1" applyFill="1" applyBorder="1" applyAlignment="1">
      <alignment vertical="center" wrapText="1"/>
    </xf>
    <xf numFmtId="0" fontId="40" fillId="37" borderId="40" xfId="0" applyFont="1" applyFill="1" applyBorder="1" applyAlignment="1">
      <alignment vertical="center" wrapText="1"/>
    </xf>
    <xf numFmtId="0" fontId="41" fillId="37" borderId="44" xfId="0" applyFont="1" applyFill="1" applyBorder="1" applyAlignment="1">
      <alignment vertical="center" wrapText="1"/>
    </xf>
    <xf numFmtId="38" fontId="34" fillId="0" borderId="15" xfId="44" applyFont="1" applyFill="1" applyBorder="1" applyAlignment="1">
      <alignment vertical="center" wrapText="1"/>
    </xf>
    <xf numFmtId="38" fontId="34" fillId="0" borderId="29" xfId="44" applyFont="1" applyFill="1" applyBorder="1" applyAlignment="1">
      <alignment vertical="center" wrapText="1"/>
    </xf>
    <xf numFmtId="38" fontId="0" fillId="0" borderId="37" xfId="42" applyFont="1" applyBorder="1">
      <alignment vertical="center"/>
    </xf>
    <xf numFmtId="38" fontId="0" fillId="0" borderId="13" xfId="42" applyFont="1" applyBorder="1">
      <alignment vertical="center"/>
    </xf>
    <xf numFmtId="38" fontId="25" fillId="37" borderId="13" xfId="42" applyFont="1" applyFill="1" applyBorder="1">
      <alignment vertical="center"/>
    </xf>
    <xf numFmtId="38" fontId="25" fillId="36" borderId="23" xfId="42" applyFont="1" applyFill="1" applyBorder="1">
      <alignment vertical="center"/>
    </xf>
    <xf numFmtId="38" fontId="23" fillId="37" borderId="37" xfId="42" applyFont="1" applyFill="1" applyBorder="1">
      <alignment vertical="center"/>
    </xf>
    <xf numFmtId="38" fontId="24" fillId="37" borderId="13" xfId="42" applyFont="1" applyFill="1" applyBorder="1">
      <alignment vertical="center"/>
    </xf>
    <xf numFmtId="38" fontId="30" fillId="34" borderId="38" xfId="42" applyFont="1" applyFill="1" applyBorder="1">
      <alignment vertical="center"/>
    </xf>
    <xf numFmtId="0" fontId="37" fillId="0" borderId="35" xfId="0" applyFont="1" applyBorder="1" applyAlignment="1">
      <alignment vertical="center" wrapText="1"/>
    </xf>
    <xf numFmtId="0" fontId="37" fillId="0" borderId="11" xfId="0" applyFont="1" applyBorder="1" applyAlignment="1">
      <alignment vertical="center" wrapText="1"/>
    </xf>
    <xf numFmtId="0" fontId="38" fillId="37" borderId="11" xfId="0" applyFont="1" applyFill="1" applyBorder="1" applyAlignment="1">
      <alignment vertical="center" wrapText="1"/>
    </xf>
    <xf numFmtId="0" fontId="38" fillId="36" borderId="36" xfId="0" applyFont="1" applyFill="1" applyBorder="1" applyAlignment="1">
      <alignment vertical="center" wrapText="1"/>
    </xf>
    <xf numFmtId="0" fontId="40" fillId="37" borderId="35" xfId="0" applyFont="1" applyFill="1" applyBorder="1" applyAlignment="1">
      <alignment vertical="center" wrapText="1"/>
    </xf>
    <xf numFmtId="0" fontId="41" fillId="37" borderId="11" xfId="0" applyFont="1" applyFill="1" applyBorder="1" applyAlignment="1">
      <alignment vertical="center" wrapText="1"/>
    </xf>
    <xf numFmtId="0" fontId="39" fillId="34" borderId="12" xfId="0" applyFont="1" applyFill="1" applyBorder="1" applyAlignment="1">
      <alignment vertical="center" wrapText="1"/>
    </xf>
    <xf numFmtId="0" fontId="37" fillId="0" borderId="11" xfId="0" applyFont="1" applyFill="1" applyBorder="1" applyAlignment="1">
      <alignment vertical="center" wrapText="1"/>
    </xf>
    <xf numFmtId="3" fontId="0" fillId="0" borderId="18" xfId="42" applyNumberFormat="1" applyFont="1" applyBorder="1">
      <alignment vertical="center"/>
    </xf>
    <xf numFmtId="3" fontId="0" fillId="0" borderId="10" xfId="42" applyNumberFormat="1" applyFont="1" applyBorder="1">
      <alignment vertical="center"/>
    </xf>
    <xf numFmtId="3" fontId="25" fillId="37" borderId="10" xfId="42" applyNumberFormat="1" applyFont="1" applyFill="1" applyBorder="1">
      <alignment vertical="center"/>
    </xf>
    <xf numFmtId="3" fontId="25" fillId="36" borderId="24" xfId="42" applyNumberFormat="1" applyFont="1" applyFill="1" applyBorder="1">
      <alignment vertical="center"/>
    </xf>
    <xf numFmtId="3" fontId="42" fillId="0" borderId="10" xfId="42" applyNumberFormat="1" applyFont="1" applyBorder="1">
      <alignment vertical="center"/>
    </xf>
    <xf numFmtId="3" fontId="23" fillId="37" borderId="18" xfId="42" applyNumberFormat="1" applyFont="1" applyFill="1" applyBorder="1">
      <alignment vertical="center"/>
    </xf>
    <xf numFmtId="3" fontId="24" fillId="37" borderId="10" xfId="42" applyNumberFormat="1" applyFont="1" applyFill="1" applyBorder="1">
      <alignment vertical="center"/>
    </xf>
    <xf numFmtId="3" fontId="30" fillId="34" borderId="16" xfId="42" applyNumberFormat="1" applyFont="1" applyFill="1" applyBorder="1">
      <alignment vertical="center"/>
    </xf>
    <xf numFmtId="38" fontId="0" fillId="0" borderId="18" xfId="0" applyNumberFormat="1" applyBorder="1">
      <alignment vertical="center"/>
    </xf>
    <xf numFmtId="38" fontId="24" fillId="37" borderId="10" xfId="42" applyFont="1" applyFill="1" applyBorder="1">
      <alignment vertical="center"/>
    </xf>
    <xf numFmtId="0" fontId="40" fillId="0" borderId="21" xfId="0" applyFont="1" applyBorder="1" applyAlignment="1">
      <alignment vertical="center" wrapText="1"/>
    </xf>
    <xf numFmtId="0" fontId="37" fillId="0" borderId="19" xfId="0" applyFont="1" applyBorder="1" applyAlignment="1">
      <alignment vertical="center"/>
    </xf>
    <xf numFmtId="0" fontId="37" fillId="0" borderId="21" xfId="0" applyFont="1" applyBorder="1" applyAlignment="1">
      <alignment vertical="center"/>
    </xf>
    <xf numFmtId="0" fontId="39" fillId="37" borderId="21" xfId="0" applyFont="1" applyFill="1" applyBorder="1" applyAlignment="1">
      <alignment vertical="center"/>
    </xf>
    <xf numFmtId="0" fontId="39" fillId="36" borderId="25" xfId="0" applyFont="1" applyFill="1" applyBorder="1" applyAlignment="1">
      <alignment vertical="center"/>
    </xf>
    <xf numFmtId="0" fontId="40" fillId="37" borderId="19" xfId="0" applyFont="1" applyFill="1" applyBorder="1" applyAlignment="1">
      <alignment vertical="center"/>
    </xf>
    <xf numFmtId="0" fontId="39" fillId="34" borderId="16" xfId="0" applyFont="1" applyFill="1" applyBorder="1" applyAlignment="1">
      <alignment vertical="center"/>
    </xf>
    <xf numFmtId="0" fontId="37" fillId="0" borderId="19" xfId="0" applyFont="1" applyBorder="1" applyAlignment="1">
      <alignment vertical="center" wrapText="1"/>
    </xf>
    <xf numFmtId="0" fontId="37" fillId="0" borderId="21" xfId="0" applyFont="1" applyBorder="1" applyAlignment="1">
      <alignment vertical="center" wrapText="1"/>
    </xf>
    <xf numFmtId="0" fontId="39" fillId="37" borderId="21" xfId="0" applyFont="1" applyFill="1" applyBorder="1" applyAlignment="1">
      <alignment vertical="center" wrapText="1"/>
    </xf>
    <xf numFmtId="0" fontId="39" fillId="36" borderId="25" xfId="0" applyFont="1" applyFill="1" applyBorder="1" applyAlignment="1">
      <alignment vertical="center" wrapText="1"/>
    </xf>
    <xf numFmtId="0" fontId="40" fillId="37" borderId="19" xfId="0" applyFont="1" applyFill="1" applyBorder="1" applyAlignment="1">
      <alignment vertical="center" wrapText="1"/>
    </xf>
    <xf numFmtId="0" fontId="41" fillId="37" borderId="21" xfId="0" applyFont="1" applyFill="1" applyBorder="1" applyAlignment="1">
      <alignment vertical="center" wrapText="1"/>
    </xf>
    <xf numFmtId="0" fontId="40" fillId="0" borderId="21" xfId="0" applyFont="1" applyBorder="1" applyAlignment="1">
      <alignment horizontal="left" vertical="center" wrapText="1"/>
    </xf>
    <xf numFmtId="0" fontId="25" fillId="35" borderId="37" xfId="0" applyFont="1" applyFill="1" applyBorder="1" applyAlignment="1">
      <alignment horizontal="center" vertical="center"/>
    </xf>
    <xf numFmtId="0" fontId="25" fillId="35" borderId="18" xfId="0" applyFont="1" applyFill="1" applyBorder="1" applyAlignment="1">
      <alignment horizontal="center" vertical="center"/>
    </xf>
    <xf numFmtId="0" fontId="25" fillId="35" borderId="35" xfId="0" applyFont="1" applyFill="1" applyBorder="1" applyAlignment="1">
      <alignment horizontal="center" vertical="center"/>
    </xf>
    <xf numFmtId="0" fontId="25" fillId="35" borderId="39" xfId="0" applyFont="1" applyFill="1" applyBorder="1" applyAlignment="1">
      <alignment horizontal="center" vertical="center"/>
    </xf>
    <xf numFmtId="0" fontId="25" fillId="35" borderId="19" xfId="0" applyFont="1" applyFill="1" applyBorder="1" applyAlignment="1">
      <alignment horizontal="center" vertical="center"/>
    </xf>
    <xf numFmtId="0" fontId="26" fillId="36" borderId="27" xfId="0" applyFont="1" applyFill="1" applyBorder="1" applyAlignment="1">
      <alignment horizontal="left" vertical="center" shrinkToFit="1"/>
    </xf>
    <xf numFmtId="0" fontId="26" fillId="36" borderId="24" xfId="0" applyFont="1" applyFill="1" applyBorder="1" applyAlignment="1">
      <alignment horizontal="left" vertical="center" shrinkToFit="1"/>
    </xf>
    <xf numFmtId="0" fontId="27" fillId="36" borderId="27" xfId="0" applyFont="1" applyFill="1" applyBorder="1" applyAlignment="1">
      <alignment horizontal="left" vertical="center" shrinkToFit="1"/>
    </xf>
    <xf numFmtId="0" fontId="27" fillId="36" borderId="24" xfId="0" applyFont="1" applyFill="1" applyBorder="1" applyAlignment="1">
      <alignment horizontal="left" vertical="center" shrinkToFit="1"/>
    </xf>
    <xf numFmtId="0" fontId="25" fillId="33" borderId="33" xfId="0" applyFont="1" applyFill="1" applyBorder="1" applyAlignment="1">
      <alignment horizontal="center" vertical="center"/>
    </xf>
    <xf numFmtId="0" fontId="25" fillId="33" borderId="34" xfId="0" applyFont="1" applyFill="1" applyBorder="1" applyAlignment="1">
      <alignment horizontal="center" vertical="center"/>
    </xf>
    <xf numFmtId="0" fontId="24" fillId="36" borderId="22" xfId="0" applyFont="1" applyFill="1" applyBorder="1" applyAlignment="1">
      <alignment horizontal="left" vertical="center" shrinkToFit="1"/>
    </xf>
    <xf numFmtId="0" fontId="24" fillId="36" borderId="23" xfId="0" applyFont="1" applyFill="1" applyBorder="1" applyAlignment="1">
      <alignment horizontal="left" vertical="center" shrinkToFit="1"/>
    </xf>
    <xf numFmtId="0" fontId="24" fillId="37" borderId="17" xfId="0" applyFont="1" applyFill="1" applyBorder="1" applyAlignment="1">
      <alignment horizontal="center" vertical="center" shrinkToFit="1"/>
    </xf>
    <xf numFmtId="0" fontId="24" fillId="37" borderId="20" xfId="0" applyFont="1" applyFill="1" applyBorder="1" applyAlignment="1">
      <alignment horizontal="center" vertical="center" shrinkToFit="1"/>
    </xf>
    <xf numFmtId="0" fontId="24" fillId="37" borderId="26" xfId="0" applyFont="1" applyFill="1" applyBorder="1" applyAlignment="1">
      <alignment horizontal="center" vertical="center" shrinkToFit="1"/>
    </xf>
    <xf numFmtId="0" fontId="24" fillId="37" borderId="28" xfId="0" applyFont="1" applyFill="1" applyBorder="1" applyAlignment="1">
      <alignment horizontal="center" vertical="center"/>
    </xf>
    <xf numFmtId="0" fontId="24" fillId="37" borderId="27"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4" xfId="0" applyFont="1" applyFill="1" applyBorder="1" applyAlignment="1">
      <alignment horizontal="center" vertical="center"/>
    </xf>
    <xf numFmtId="0" fontId="24" fillId="33" borderId="18" xfId="0" applyFont="1" applyFill="1" applyBorder="1" applyAlignment="1">
      <alignment horizontal="center" vertical="center" wrapText="1"/>
    </xf>
    <xf numFmtId="0" fontId="24" fillId="33" borderId="24" xfId="0" applyFont="1" applyFill="1" applyBorder="1" applyAlignment="1">
      <alignment horizontal="center" vertical="center" wrapText="1"/>
    </xf>
    <xf numFmtId="38" fontId="25" fillId="33" borderId="18" xfId="42" applyFont="1" applyFill="1" applyBorder="1" applyAlignment="1">
      <alignment horizontal="center" vertical="center"/>
    </xf>
    <xf numFmtId="38" fontId="25" fillId="33" borderId="24" xfId="42" applyFont="1" applyFill="1" applyBorder="1" applyAlignment="1">
      <alignment horizontal="center" vertical="center"/>
    </xf>
    <xf numFmtId="0" fontId="24" fillId="37" borderId="30" xfId="0" applyFont="1" applyFill="1" applyBorder="1" applyAlignment="1">
      <alignment horizontal="center" vertical="center" shrinkToFit="1"/>
    </xf>
    <xf numFmtId="0" fontId="24" fillId="37" borderId="31" xfId="0" applyFont="1" applyFill="1" applyBorder="1" applyAlignment="1">
      <alignment horizontal="center" vertical="center" shrinkToFit="1"/>
    </xf>
    <xf numFmtId="0" fontId="24" fillId="37" borderId="32" xfId="0" applyFont="1" applyFill="1" applyBorder="1" applyAlignment="1">
      <alignment horizontal="center" vertical="center" shrinkToFit="1"/>
    </xf>
    <xf numFmtId="0" fontId="24" fillId="37" borderId="30" xfId="0" applyFont="1" applyFill="1" applyBorder="1" applyAlignment="1">
      <alignment horizontal="center" vertical="center" wrapText="1"/>
    </xf>
    <xf numFmtId="0" fontId="24" fillId="37" borderId="31" xfId="0" applyFont="1" applyFill="1" applyBorder="1" applyAlignment="1">
      <alignment horizontal="center" vertical="center" wrapText="1"/>
    </xf>
    <xf numFmtId="0" fontId="24" fillId="37" borderId="32" xfId="0" applyFont="1" applyFill="1" applyBorder="1" applyAlignment="1">
      <alignment horizontal="center" vertical="center" wrapText="1"/>
    </xf>
    <xf numFmtId="0" fontId="29" fillId="34" borderId="16" xfId="0" applyFont="1" applyFill="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6" fillId="36" borderId="27" xfId="0" applyFont="1" applyFill="1" applyBorder="1" applyAlignment="1">
      <alignment horizontal="left" vertical="center"/>
    </xf>
    <xf numFmtId="0" fontId="26" fillId="36" borderId="24" xfId="0" applyFont="1" applyFill="1" applyBorder="1" applyAlignment="1">
      <alignment horizontal="left" vertical="center"/>
    </xf>
    <xf numFmtId="0" fontId="25" fillId="33" borderId="18" xfId="0" applyFont="1" applyFill="1" applyBorder="1" applyAlignment="1">
      <alignment horizontal="center" vertical="center" wrapText="1"/>
    </xf>
    <xf numFmtId="0" fontId="25" fillId="33" borderId="24" xfId="0" applyFont="1" applyFill="1" applyBorder="1" applyAlignment="1">
      <alignment horizontal="center" vertical="center" wrapText="1"/>
    </xf>
    <xf numFmtId="0" fontId="25" fillId="35" borderId="40" xfId="0"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E9F57B"/>
      <color rgb="FFF9AB6B"/>
      <color rgb="FFF8A15A"/>
      <color rgb="FFF6903C"/>
      <color rgb="FFF1AF2B"/>
      <color rgb="FFF5C2AD"/>
      <color rgb="FFF69240"/>
      <color rgb="FFE5F35B"/>
      <color rgb="FFC6150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0"/>
  <sheetViews>
    <sheetView tabSelected="1" zoomScaleNormal="100" zoomScaleSheetLayoutView="100" workbookViewId="0">
      <pane xSplit="2" ySplit="3" topLeftCell="E166" activePane="bottomRight" state="frozen"/>
      <selection pane="topRight" activeCell="C1" sqref="C1"/>
      <selection pane="bottomLeft" activeCell="A4" sqref="A4"/>
      <selection pane="bottomRight" activeCell="G185" sqref="G185"/>
    </sheetView>
  </sheetViews>
  <sheetFormatPr defaultRowHeight="13.5"/>
  <cols>
    <col min="1" max="1" width="14.125" style="10" customWidth="1"/>
    <col min="2" max="2" width="25.625" style="10" customWidth="1"/>
    <col min="3" max="4" width="14.125" style="10" customWidth="1"/>
    <col min="5" max="5" width="14.125" style="4" customWidth="1"/>
    <col min="6" max="6" width="28.75" style="61" customWidth="1"/>
    <col min="7" max="7" width="16.625" customWidth="1"/>
    <col min="8" max="8" width="14.125" style="4" customWidth="1"/>
    <col min="9" max="9" width="14.125" customWidth="1"/>
    <col min="10" max="10" width="15.625" customWidth="1"/>
    <col min="11" max="12" width="14.125" customWidth="1"/>
    <col min="13" max="13" width="15.625" customWidth="1"/>
    <col min="14" max="15" width="14.125" customWidth="1"/>
    <col min="16" max="16" width="15.625" customWidth="1"/>
  </cols>
  <sheetData>
    <row r="1" spans="1:16" ht="27" customHeight="1" thickBot="1">
      <c r="A1" s="172" t="s">
        <v>521</v>
      </c>
      <c r="B1" s="173"/>
      <c r="C1" s="173"/>
      <c r="D1" s="173"/>
      <c r="E1" s="173"/>
      <c r="F1" s="173"/>
      <c r="G1" s="173"/>
      <c r="H1" s="173"/>
      <c r="I1" s="173"/>
      <c r="J1" s="173"/>
      <c r="K1" s="173"/>
      <c r="L1" s="173"/>
      <c r="M1" s="173"/>
      <c r="N1" s="173"/>
      <c r="O1" s="173"/>
      <c r="P1" s="173"/>
    </row>
    <row r="2" spans="1:16" ht="19.5" customHeight="1">
      <c r="A2" s="157" t="s">
        <v>260</v>
      </c>
      <c r="B2" s="159" t="s">
        <v>261</v>
      </c>
      <c r="C2" s="161" t="s">
        <v>236</v>
      </c>
      <c r="D2" s="161" t="s">
        <v>237</v>
      </c>
      <c r="E2" s="163" t="s">
        <v>238</v>
      </c>
      <c r="F2" s="176" t="s">
        <v>262</v>
      </c>
      <c r="G2" s="150" t="s">
        <v>229</v>
      </c>
      <c r="H2" s="144" t="s">
        <v>263</v>
      </c>
      <c r="I2" s="142"/>
      <c r="J2" s="178"/>
      <c r="K2" s="141" t="s">
        <v>264</v>
      </c>
      <c r="L2" s="142"/>
      <c r="M2" s="143"/>
      <c r="N2" s="144" t="s">
        <v>265</v>
      </c>
      <c r="O2" s="142"/>
      <c r="P2" s="145"/>
    </row>
    <row r="3" spans="1:16" ht="19.5" customHeight="1" thickBot="1">
      <c r="A3" s="158"/>
      <c r="B3" s="160"/>
      <c r="C3" s="162"/>
      <c r="D3" s="162"/>
      <c r="E3" s="164"/>
      <c r="F3" s="177"/>
      <c r="G3" s="151"/>
      <c r="H3" s="76" t="s">
        <v>239</v>
      </c>
      <c r="I3" s="15" t="s">
        <v>240</v>
      </c>
      <c r="J3" s="23" t="s">
        <v>241</v>
      </c>
      <c r="K3" s="21" t="s">
        <v>522</v>
      </c>
      <c r="L3" s="15" t="s">
        <v>527</v>
      </c>
      <c r="M3" s="26" t="s">
        <v>241</v>
      </c>
      <c r="N3" s="22" t="s">
        <v>523</v>
      </c>
      <c r="O3" s="15" t="s">
        <v>528</v>
      </c>
      <c r="P3" s="16" t="s">
        <v>241</v>
      </c>
    </row>
    <row r="4" spans="1:16" ht="30" customHeight="1">
      <c r="A4" s="154" t="s">
        <v>0</v>
      </c>
      <c r="B4" s="11" t="s">
        <v>1</v>
      </c>
      <c r="C4" s="12">
        <v>1027160</v>
      </c>
      <c r="D4" s="12">
        <v>1038905</v>
      </c>
      <c r="E4" s="13">
        <f>D4-C4</f>
        <v>11745</v>
      </c>
      <c r="F4" s="56" t="s">
        <v>342</v>
      </c>
      <c r="G4" s="19"/>
      <c r="H4" s="77">
        <v>1038905</v>
      </c>
      <c r="I4" s="14">
        <f>H4-D4</f>
        <v>0</v>
      </c>
      <c r="J4" s="94"/>
      <c r="K4" s="102">
        <v>1038905</v>
      </c>
      <c r="L4" s="117">
        <f>K4-H4</f>
        <v>0</v>
      </c>
      <c r="M4" s="109"/>
      <c r="N4" s="77">
        <v>1038905</v>
      </c>
      <c r="O4" s="125">
        <f>N4-K4</f>
        <v>0</v>
      </c>
      <c r="P4" s="134"/>
    </row>
    <row r="5" spans="1:16" ht="30" customHeight="1">
      <c r="A5" s="155"/>
      <c r="B5" s="7" t="s">
        <v>2</v>
      </c>
      <c r="C5" s="2">
        <v>5043</v>
      </c>
      <c r="D5" s="2">
        <v>4800</v>
      </c>
      <c r="E5" s="3">
        <f t="shared" ref="E5:E67" si="0">D5-C5</f>
        <v>-243</v>
      </c>
      <c r="F5" s="55" t="s">
        <v>343</v>
      </c>
      <c r="G5" s="20"/>
      <c r="H5" s="78">
        <v>4800</v>
      </c>
      <c r="I5" s="1">
        <f t="shared" ref="I5:I67" si="1">H5-D5</f>
        <v>0</v>
      </c>
      <c r="J5" s="95"/>
      <c r="K5" s="103">
        <v>4800</v>
      </c>
      <c r="L5" s="118">
        <f t="shared" ref="L5:L68" si="2">K5-H5</f>
        <v>0</v>
      </c>
      <c r="M5" s="110"/>
      <c r="N5" s="78">
        <v>4800</v>
      </c>
      <c r="O5" s="3">
        <f t="shared" ref="O5:O68" si="3">N5-K5</f>
        <v>0</v>
      </c>
      <c r="P5" s="135"/>
    </row>
    <row r="6" spans="1:16" ht="30" customHeight="1">
      <c r="A6" s="155"/>
      <c r="B6" s="7" t="s">
        <v>3</v>
      </c>
      <c r="C6" s="2">
        <v>6686</v>
      </c>
      <c r="D6" s="2">
        <v>5991</v>
      </c>
      <c r="E6" s="3">
        <f t="shared" si="0"/>
        <v>-695</v>
      </c>
      <c r="F6" s="55" t="s">
        <v>344</v>
      </c>
      <c r="G6" s="20"/>
      <c r="H6" s="78">
        <v>5991</v>
      </c>
      <c r="I6" s="1">
        <f t="shared" si="1"/>
        <v>0</v>
      </c>
      <c r="J6" s="95"/>
      <c r="K6" s="103">
        <v>5991</v>
      </c>
      <c r="L6" s="118">
        <f t="shared" si="2"/>
        <v>0</v>
      </c>
      <c r="M6" s="110"/>
      <c r="N6" s="78">
        <v>5991</v>
      </c>
      <c r="O6" s="3">
        <f t="shared" si="3"/>
        <v>0</v>
      </c>
      <c r="P6" s="135"/>
    </row>
    <row r="7" spans="1:16" ht="30" customHeight="1">
      <c r="A7" s="155"/>
      <c r="B7" s="7" t="s">
        <v>4</v>
      </c>
      <c r="C7" s="2">
        <v>15060</v>
      </c>
      <c r="D7" s="2">
        <v>12890</v>
      </c>
      <c r="E7" s="3">
        <f t="shared" si="0"/>
        <v>-2170</v>
      </c>
      <c r="F7" s="55" t="s">
        <v>345</v>
      </c>
      <c r="G7" s="20"/>
      <c r="H7" s="78">
        <v>12890</v>
      </c>
      <c r="I7" s="1">
        <f t="shared" si="1"/>
        <v>0</v>
      </c>
      <c r="J7" s="95"/>
      <c r="K7" s="103">
        <v>12890</v>
      </c>
      <c r="L7" s="118">
        <f t="shared" si="2"/>
        <v>0</v>
      </c>
      <c r="M7" s="110"/>
      <c r="N7" s="78">
        <v>14339</v>
      </c>
      <c r="O7" s="3">
        <f t="shared" si="3"/>
        <v>1449</v>
      </c>
      <c r="P7" s="135" t="s">
        <v>529</v>
      </c>
    </row>
    <row r="8" spans="1:16" ht="30" customHeight="1">
      <c r="A8" s="155"/>
      <c r="B8" s="7" t="s">
        <v>5</v>
      </c>
      <c r="C8" s="2">
        <v>1757</v>
      </c>
      <c r="D8" s="2">
        <v>2115</v>
      </c>
      <c r="E8" s="3">
        <f t="shared" si="0"/>
        <v>358</v>
      </c>
      <c r="F8" s="55" t="s">
        <v>346</v>
      </c>
      <c r="G8" s="20"/>
      <c r="H8" s="78">
        <v>2115</v>
      </c>
      <c r="I8" s="1">
        <f t="shared" si="1"/>
        <v>0</v>
      </c>
      <c r="J8" s="95"/>
      <c r="K8" s="103">
        <v>2115</v>
      </c>
      <c r="L8" s="118">
        <f t="shared" si="2"/>
        <v>0</v>
      </c>
      <c r="M8" s="110"/>
      <c r="N8" s="78">
        <v>2115</v>
      </c>
      <c r="O8" s="3">
        <f t="shared" si="3"/>
        <v>0</v>
      </c>
      <c r="P8" s="135"/>
    </row>
    <row r="9" spans="1:16" ht="30" customHeight="1">
      <c r="A9" s="155"/>
      <c r="B9" s="7" t="s">
        <v>6</v>
      </c>
      <c r="C9" s="2">
        <v>12104</v>
      </c>
      <c r="D9" s="2">
        <v>11892</v>
      </c>
      <c r="E9" s="3">
        <f t="shared" si="0"/>
        <v>-212</v>
      </c>
      <c r="F9" s="55" t="s">
        <v>347</v>
      </c>
      <c r="G9" s="20"/>
      <c r="H9" s="78">
        <v>11892</v>
      </c>
      <c r="I9" s="1">
        <f t="shared" si="1"/>
        <v>0</v>
      </c>
      <c r="J9" s="95"/>
      <c r="K9" s="103">
        <v>11892</v>
      </c>
      <c r="L9" s="118">
        <f t="shared" si="2"/>
        <v>0</v>
      </c>
      <c r="M9" s="110"/>
      <c r="N9" s="78">
        <v>19892</v>
      </c>
      <c r="O9" s="3">
        <f t="shared" si="3"/>
        <v>8000</v>
      </c>
      <c r="P9" s="135" t="s">
        <v>530</v>
      </c>
    </row>
    <row r="10" spans="1:16" ht="30" customHeight="1">
      <c r="A10" s="155"/>
      <c r="B10" s="7" t="s">
        <v>7</v>
      </c>
      <c r="C10" s="2">
        <v>2310</v>
      </c>
      <c r="D10" s="2">
        <v>2299</v>
      </c>
      <c r="E10" s="3">
        <f t="shared" si="0"/>
        <v>-11</v>
      </c>
      <c r="F10" s="55" t="s">
        <v>348</v>
      </c>
      <c r="G10" s="20"/>
      <c r="H10" s="78">
        <v>2299</v>
      </c>
      <c r="I10" s="1">
        <f t="shared" si="1"/>
        <v>0</v>
      </c>
      <c r="J10" s="95"/>
      <c r="K10" s="103">
        <v>2299</v>
      </c>
      <c r="L10" s="118">
        <f t="shared" si="2"/>
        <v>0</v>
      </c>
      <c r="M10" s="110"/>
      <c r="N10" s="78">
        <v>2299</v>
      </c>
      <c r="O10" s="3">
        <f t="shared" si="3"/>
        <v>0</v>
      </c>
      <c r="P10" s="135"/>
    </row>
    <row r="11" spans="1:16" ht="30" customHeight="1">
      <c r="A11" s="155"/>
      <c r="B11" s="37" t="s">
        <v>8</v>
      </c>
      <c r="C11" s="38">
        <f>SUM(C4:C10)</f>
        <v>1070120</v>
      </c>
      <c r="D11" s="38">
        <f>SUM(D4:D10)</f>
        <v>1078892</v>
      </c>
      <c r="E11" s="39">
        <f t="shared" si="0"/>
        <v>8772</v>
      </c>
      <c r="F11" s="57"/>
      <c r="G11" s="40"/>
      <c r="H11" s="82">
        <f>SUM(H4:H10)</f>
        <v>1078892</v>
      </c>
      <c r="I11" s="41">
        <f t="shared" si="1"/>
        <v>0</v>
      </c>
      <c r="J11" s="96"/>
      <c r="K11" s="104">
        <f>SUM(K4:K10)</f>
        <v>1078892</v>
      </c>
      <c r="L11" s="119">
        <f t="shared" si="2"/>
        <v>0</v>
      </c>
      <c r="M11" s="111"/>
      <c r="N11" s="54">
        <f>SUM(N4:N10)</f>
        <v>1088341</v>
      </c>
      <c r="O11" s="39">
        <f t="shared" si="3"/>
        <v>9449</v>
      </c>
      <c r="P11" s="136"/>
    </row>
    <row r="12" spans="1:16" ht="30" customHeight="1">
      <c r="A12" s="155"/>
      <c r="B12" s="7" t="s">
        <v>9</v>
      </c>
      <c r="C12" s="2">
        <v>8885</v>
      </c>
      <c r="D12" s="2">
        <v>4954</v>
      </c>
      <c r="E12" s="3">
        <f t="shared" si="0"/>
        <v>-3931</v>
      </c>
      <c r="F12" s="55" t="s">
        <v>349</v>
      </c>
      <c r="G12" s="20"/>
      <c r="H12" s="78">
        <v>5104</v>
      </c>
      <c r="I12" s="1">
        <f t="shared" si="1"/>
        <v>150</v>
      </c>
      <c r="J12" s="95" t="s">
        <v>435</v>
      </c>
      <c r="K12" s="103">
        <v>5104</v>
      </c>
      <c r="L12" s="118">
        <f t="shared" si="2"/>
        <v>0</v>
      </c>
      <c r="M12" s="110"/>
      <c r="N12" s="78">
        <v>5404</v>
      </c>
      <c r="O12" s="3">
        <f t="shared" si="3"/>
        <v>300</v>
      </c>
      <c r="P12" s="135" t="s">
        <v>531</v>
      </c>
    </row>
    <row r="13" spans="1:16" ht="30" customHeight="1">
      <c r="A13" s="155"/>
      <c r="B13" s="7" t="s">
        <v>10</v>
      </c>
      <c r="C13" s="2">
        <v>189648</v>
      </c>
      <c r="D13" s="2">
        <v>124138</v>
      </c>
      <c r="E13" s="3">
        <f t="shared" si="0"/>
        <v>-65510</v>
      </c>
      <c r="F13" s="55" t="s">
        <v>350</v>
      </c>
      <c r="G13" s="20"/>
      <c r="H13" s="78">
        <v>121454</v>
      </c>
      <c r="I13" s="1">
        <f t="shared" si="1"/>
        <v>-2684</v>
      </c>
      <c r="J13" s="95" t="s">
        <v>436</v>
      </c>
      <c r="K13" s="103">
        <v>121454</v>
      </c>
      <c r="L13" s="118">
        <f t="shared" si="2"/>
        <v>0</v>
      </c>
      <c r="M13" s="110"/>
      <c r="N13" s="78">
        <v>124215</v>
      </c>
      <c r="O13" s="3">
        <f t="shared" si="3"/>
        <v>2761</v>
      </c>
      <c r="P13" s="135" t="s">
        <v>532</v>
      </c>
    </row>
    <row r="14" spans="1:16" ht="30" customHeight="1">
      <c r="A14" s="155"/>
      <c r="B14" s="37" t="s">
        <v>11</v>
      </c>
      <c r="C14" s="38">
        <f>SUM(C12:C13)</f>
        <v>198533</v>
      </c>
      <c r="D14" s="38">
        <f>SUM(D12:D13)</f>
        <v>129092</v>
      </c>
      <c r="E14" s="39">
        <f t="shared" si="0"/>
        <v>-69441</v>
      </c>
      <c r="F14" s="57"/>
      <c r="G14" s="40"/>
      <c r="H14" s="82">
        <f>SUM(H12:H13)</f>
        <v>126558</v>
      </c>
      <c r="I14" s="41">
        <f t="shared" si="1"/>
        <v>-2534</v>
      </c>
      <c r="J14" s="96"/>
      <c r="K14" s="104">
        <f>SUM(K12:K13)</f>
        <v>126558</v>
      </c>
      <c r="L14" s="119">
        <f t="shared" si="2"/>
        <v>0</v>
      </c>
      <c r="M14" s="111"/>
      <c r="N14" s="54">
        <f>SUM(N12:N13)</f>
        <v>129619</v>
      </c>
      <c r="O14" s="39">
        <f t="shared" si="3"/>
        <v>3061</v>
      </c>
      <c r="P14" s="136"/>
    </row>
    <row r="15" spans="1:16" ht="30" customHeight="1">
      <c r="A15" s="155"/>
      <c r="B15" s="7" t="s">
        <v>12</v>
      </c>
      <c r="C15" s="8">
        <v>0</v>
      </c>
      <c r="D15" s="2">
        <v>12286</v>
      </c>
      <c r="E15" s="3">
        <f t="shared" si="0"/>
        <v>12286</v>
      </c>
      <c r="F15" s="55" t="s">
        <v>351</v>
      </c>
      <c r="G15" s="20"/>
      <c r="H15" s="78">
        <v>14651</v>
      </c>
      <c r="I15" s="1">
        <f t="shared" si="1"/>
        <v>2365</v>
      </c>
      <c r="J15" s="95" t="s">
        <v>437</v>
      </c>
      <c r="K15" s="103">
        <v>14651</v>
      </c>
      <c r="L15" s="118">
        <f t="shared" si="2"/>
        <v>0</v>
      </c>
      <c r="M15" s="110"/>
      <c r="N15" s="78">
        <v>72892</v>
      </c>
      <c r="O15" s="3">
        <f t="shared" si="3"/>
        <v>58241</v>
      </c>
      <c r="P15" s="135" t="s">
        <v>535</v>
      </c>
    </row>
    <row r="16" spans="1:16" ht="30" customHeight="1">
      <c r="A16" s="155"/>
      <c r="B16" s="37" t="s">
        <v>13</v>
      </c>
      <c r="C16" s="42">
        <f>C15</f>
        <v>0</v>
      </c>
      <c r="D16" s="42">
        <f>D15</f>
        <v>12286</v>
      </c>
      <c r="E16" s="39">
        <f t="shared" si="0"/>
        <v>12286</v>
      </c>
      <c r="F16" s="57"/>
      <c r="G16" s="40"/>
      <c r="H16" s="82">
        <f>H15</f>
        <v>14651</v>
      </c>
      <c r="I16" s="41">
        <f t="shared" si="1"/>
        <v>2365</v>
      </c>
      <c r="J16" s="96"/>
      <c r="K16" s="104">
        <f>K15</f>
        <v>14651</v>
      </c>
      <c r="L16" s="119">
        <f t="shared" si="2"/>
        <v>0</v>
      </c>
      <c r="M16" s="111"/>
      <c r="N16" s="54">
        <f>N15</f>
        <v>72892</v>
      </c>
      <c r="O16" s="39">
        <f t="shared" si="3"/>
        <v>58241</v>
      </c>
      <c r="P16" s="136"/>
    </row>
    <row r="17" spans="1:16" ht="30" customHeight="1">
      <c r="A17" s="155"/>
      <c r="B17" s="7" t="s">
        <v>14</v>
      </c>
      <c r="C17" s="2">
        <v>3381</v>
      </c>
      <c r="D17" s="2">
        <v>3381</v>
      </c>
      <c r="E17" s="3">
        <f t="shared" si="0"/>
        <v>0</v>
      </c>
      <c r="F17" s="55" t="s">
        <v>352</v>
      </c>
      <c r="G17" s="20"/>
      <c r="H17" s="78">
        <v>3381</v>
      </c>
      <c r="I17" s="1">
        <f t="shared" si="1"/>
        <v>0</v>
      </c>
      <c r="J17" s="95"/>
      <c r="K17" s="103">
        <v>3381</v>
      </c>
      <c r="L17" s="118">
        <f t="shared" si="2"/>
        <v>0</v>
      </c>
      <c r="M17" s="110"/>
      <c r="N17" s="78">
        <v>3381</v>
      </c>
      <c r="O17" s="3">
        <f t="shared" si="3"/>
        <v>0</v>
      </c>
      <c r="P17" s="135"/>
    </row>
    <row r="18" spans="1:16" ht="30" customHeight="1">
      <c r="A18" s="155"/>
      <c r="B18" s="7" t="s">
        <v>15</v>
      </c>
      <c r="C18" s="2">
        <v>9492</v>
      </c>
      <c r="D18" s="2">
        <v>9440</v>
      </c>
      <c r="E18" s="3">
        <f t="shared" si="0"/>
        <v>-52</v>
      </c>
      <c r="F18" s="55" t="s">
        <v>353</v>
      </c>
      <c r="G18" s="20"/>
      <c r="H18" s="78">
        <v>9440</v>
      </c>
      <c r="I18" s="1">
        <f t="shared" si="1"/>
        <v>0</v>
      </c>
      <c r="J18" s="95"/>
      <c r="K18" s="103">
        <v>9440</v>
      </c>
      <c r="L18" s="118">
        <f t="shared" si="2"/>
        <v>0</v>
      </c>
      <c r="M18" s="110"/>
      <c r="N18" s="78">
        <v>10216</v>
      </c>
      <c r="O18" s="3">
        <f t="shared" si="3"/>
        <v>776</v>
      </c>
      <c r="P18" s="135" t="s">
        <v>533</v>
      </c>
    </row>
    <row r="19" spans="1:16" ht="30" customHeight="1">
      <c r="A19" s="155"/>
      <c r="B19" s="7" t="s">
        <v>16</v>
      </c>
      <c r="C19" s="2">
        <v>3107</v>
      </c>
      <c r="D19" s="2">
        <v>3732</v>
      </c>
      <c r="E19" s="3">
        <f t="shared" si="0"/>
        <v>625</v>
      </c>
      <c r="F19" s="55" t="s">
        <v>354</v>
      </c>
      <c r="G19" s="20"/>
      <c r="H19" s="78">
        <v>3732</v>
      </c>
      <c r="I19" s="1">
        <f t="shared" si="1"/>
        <v>0</v>
      </c>
      <c r="J19" s="95"/>
      <c r="K19" s="103">
        <v>3732</v>
      </c>
      <c r="L19" s="118">
        <f t="shared" si="2"/>
        <v>0</v>
      </c>
      <c r="M19" s="110"/>
      <c r="N19" s="78">
        <v>3737</v>
      </c>
      <c r="O19" s="3">
        <f t="shared" si="3"/>
        <v>5</v>
      </c>
      <c r="P19" s="135"/>
    </row>
    <row r="20" spans="1:16" ht="30" customHeight="1">
      <c r="A20" s="155"/>
      <c r="B20" s="37" t="s">
        <v>17</v>
      </c>
      <c r="C20" s="38">
        <f>SUM(C17:C19)</f>
        <v>15980</v>
      </c>
      <c r="D20" s="38">
        <f>SUM(D17:D19)</f>
        <v>16553</v>
      </c>
      <c r="E20" s="39">
        <f t="shared" si="0"/>
        <v>573</v>
      </c>
      <c r="F20" s="57"/>
      <c r="G20" s="40"/>
      <c r="H20" s="82">
        <f>SUM(H17:H19)</f>
        <v>16553</v>
      </c>
      <c r="I20" s="41">
        <f t="shared" si="1"/>
        <v>0</v>
      </c>
      <c r="J20" s="96"/>
      <c r="K20" s="104">
        <f>SUM(K17:K19)</f>
        <v>16553</v>
      </c>
      <c r="L20" s="119">
        <f t="shared" si="2"/>
        <v>0</v>
      </c>
      <c r="M20" s="111"/>
      <c r="N20" s="54">
        <f>SUM(N17:N19)</f>
        <v>17334</v>
      </c>
      <c r="O20" s="39">
        <f t="shared" si="3"/>
        <v>781</v>
      </c>
      <c r="P20" s="136"/>
    </row>
    <row r="21" spans="1:16" ht="30" customHeight="1" thickBot="1">
      <c r="A21" s="152" t="s">
        <v>18</v>
      </c>
      <c r="B21" s="153"/>
      <c r="C21" s="27">
        <f>C11+C14+C16+C20</f>
        <v>1284633</v>
      </c>
      <c r="D21" s="27">
        <f>D11+D14+D16+D20</f>
        <v>1236823</v>
      </c>
      <c r="E21" s="28">
        <f t="shared" si="0"/>
        <v>-47810</v>
      </c>
      <c r="F21" s="58"/>
      <c r="G21" s="29"/>
      <c r="H21" s="79">
        <f>SUM(H11,H14,H16,H20)</f>
        <v>1236654</v>
      </c>
      <c r="I21" s="30">
        <f t="shared" si="1"/>
        <v>-169</v>
      </c>
      <c r="J21" s="97"/>
      <c r="K21" s="105">
        <f>SUM(K11,K14,K16,K20)</f>
        <v>1236654</v>
      </c>
      <c r="L21" s="120">
        <f t="shared" si="2"/>
        <v>0</v>
      </c>
      <c r="M21" s="112"/>
      <c r="N21" s="79">
        <f>SUM(N11,N14,N16,N20)</f>
        <v>1308186</v>
      </c>
      <c r="O21" s="28">
        <f t="shared" si="3"/>
        <v>71532</v>
      </c>
      <c r="P21" s="137"/>
    </row>
    <row r="22" spans="1:16" ht="30" customHeight="1">
      <c r="A22" s="154" t="s">
        <v>19</v>
      </c>
      <c r="B22" s="11" t="s">
        <v>20</v>
      </c>
      <c r="C22" s="12">
        <v>21102</v>
      </c>
      <c r="D22" s="12">
        <v>20226</v>
      </c>
      <c r="E22" s="13">
        <f t="shared" si="0"/>
        <v>-876</v>
      </c>
      <c r="F22" s="56" t="s">
        <v>355</v>
      </c>
      <c r="G22" s="19"/>
      <c r="H22" s="77">
        <v>20226</v>
      </c>
      <c r="I22" s="14">
        <f t="shared" si="1"/>
        <v>0</v>
      </c>
      <c r="J22" s="94"/>
      <c r="K22" s="102">
        <v>20226</v>
      </c>
      <c r="L22" s="117">
        <f t="shared" si="2"/>
        <v>0</v>
      </c>
      <c r="M22" s="109"/>
      <c r="N22" s="77">
        <v>20226</v>
      </c>
      <c r="O22" s="13">
        <f t="shared" si="3"/>
        <v>0</v>
      </c>
      <c r="P22" s="134"/>
    </row>
    <row r="23" spans="1:16" ht="30" customHeight="1">
      <c r="A23" s="155"/>
      <c r="B23" s="7" t="s">
        <v>21</v>
      </c>
      <c r="C23" s="2">
        <v>3051</v>
      </c>
      <c r="D23" s="2">
        <v>5409</v>
      </c>
      <c r="E23" s="3">
        <f t="shared" si="0"/>
        <v>2358</v>
      </c>
      <c r="F23" s="55" t="s">
        <v>356</v>
      </c>
      <c r="G23" s="20"/>
      <c r="H23" s="78">
        <v>5599</v>
      </c>
      <c r="I23" s="1">
        <f t="shared" si="1"/>
        <v>190</v>
      </c>
      <c r="J23" s="95" t="s">
        <v>438</v>
      </c>
      <c r="K23" s="103">
        <v>5599</v>
      </c>
      <c r="L23" s="118">
        <f t="shared" si="2"/>
        <v>0</v>
      </c>
      <c r="M23" s="110"/>
      <c r="N23" s="78">
        <v>5599</v>
      </c>
      <c r="O23" s="3">
        <f t="shared" si="3"/>
        <v>0</v>
      </c>
      <c r="P23" s="135"/>
    </row>
    <row r="24" spans="1:16" ht="30" customHeight="1">
      <c r="A24" s="155"/>
      <c r="B24" s="7" t="s">
        <v>22</v>
      </c>
      <c r="C24" s="2">
        <v>26177</v>
      </c>
      <c r="D24" s="2">
        <v>22063</v>
      </c>
      <c r="E24" s="3">
        <f t="shared" si="0"/>
        <v>-4114</v>
      </c>
      <c r="F24" s="55" t="s">
        <v>357</v>
      </c>
      <c r="G24" s="20"/>
      <c r="H24" s="78">
        <v>22063</v>
      </c>
      <c r="I24" s="1">
        <f t="shared" si="1"/>
        <v>0</v>
      </c>
      <c r="J24" s="95"/>
      <c r="K24" s="103">
        <v>22063</v>
      </c>
      <c r="L24" s="118">
        <f t="shared" si="2"/>
        <v>0</v>
      </c>
      <c r="M24" s="110"/>
      <c r="N24" s="78">
        <v>22063</v>
      </c>
      <c r="O24" s="3">
        <f t="shared" si="3"/>
        <v>0</v>
      </c>
      <c r="P24" s="135"/>
    </row>
    <row r="25" spans="1:16" ht="30" customHeight="1">
      <c r="A25" s="155"/>
      <c r="B25" s="7" t="s">
        <v>23</v>
      </c>
      <c r="C25" s="2">
        <v>289134</v>
      </c>
      <c r="D25" s="2">
        <v>258136</v>
      </c>
      <c r="E25" s="3">
        <f t="shared" si="0"/>
        <v>-30998</v>
      </c>
      <c r="F25" s="55" t="s">
        <v>358</v>
      </c>
      <c r="G25" s="20"/>
      <c r="H25" s="78">
        <v>261855</v>
      </c>
      <c r="I25" s="1">
        <f t="shared" si="1"/>
        <v>3719</v>
      </c>
      <c r="J25" s="95" t="s">
        <v>439</v>
      </c>
      <c r="K25" s="103">
        <v>261855</v>
      </c>
      <c r="L25" s="118">
        <f t="shared" si="2"/>
        <v>0</v>
      </c>
      <c r="M25" s="110"/>
      <c r="N25" s="78">
        <v>215183</v>
      </c>
      <c r="O25" s="3">
        <f t="shared" si="3"/>
        <v>-46672</v>
      </c>
      <c r="P25" s="135" t="s">
        <v>534</v>
      </c>
    </row>
    <row r="26" spans="1:16" ht="30" customHeight="1">
      <c r="A26" s="155"/>
      <c r="B26" s="7" t="s">
        <v>24</v>
      </c>
      <c r="C26" s="2">
        <v>30739</v>
      </c>
      <c r="D26" s="2">
        <v>40352</v>
      </c>
      <c r="E26" s="3">
        <f t="shared" si="0"/>
        <v>9613</v>
      </c>
      <c r="F26" s="55" t="s">
        <v>359</v>
      </c>
      <c r="G26" s="20"/>
      <c r="H26" s="78">
        <v>39281</v>
      </c>
      <c r="I26" s="1">
        <f t="shared" si="1"/>
        <v>-1071</v>
      </c>
      <c r="J26" s="95" t="s">
        <v>440</v>
      </c>
      <c r="K26" s="103">
        <v>39281</v>
      </c>
      <c r="L26" s="118">
        <f t="shared" si="2"/>
        <v>0</v>
      </c>
      <c r="M26" s="110"/>
      <c r="N26" s="78">
        <v>39281</v>
      </c>
      <c r="O26" s="3">
        <f t="shared" si="3"/>
        <v>0</v>
      </c>
      <c r="P26" s="135"/>
    </row>
    <row r="27" spans="1:16" ht="30" customHeight="1">
      <c r="A27" s="155"/>
      <c r="B27" s="7" t="s">
        <v>25</v>
      </c>
      <c r="C27" s="2">
        <v>18316</v>
      </c>
      <c r="D27" s="2">
        <v>9548</v>
      </c>
      <c r="E27" s="3">
        <f t="shared" si="0"/>
        <v>-8768</v>
      </c>
      <c r="F27" s="55" t="s">
        <v>360</v>
      </c>
      <c r="G27" s="20"/>
      <c r="H27" s="78">
        <v>9548</v>
      </c>
      <c r="I27" s="1">
        <f t="shared" si="1"/>
        <v>0</v>
      </c>
      <c r="J27" s="95"/>
      <c r="K27" s="103">
        <v>9548</v>
      </c>
      <c r="L27" s="118">
        <f t="shared" si="2"/>
        <v>0</v>
      </c>
      <c r="M27" s="110"/>
      <c r="N27" s="78">
        <v>9548</v>
      </c>
      <c r="O27" s="3">
        <f t="shared" si="3"/>
        <v>0</v>
      </c>
      <c r="P27" s="135"/>
    </row>
    <row r="28" spans="1:16" ht="30" customHeight="1">
      <c r="A28" s="155"/>
      <c r="B28" s="7" t="s">
        <v>26</v>
      </c>
      <c r="C28" s="8">
        <v>247</v>
      </c>
      <c r="D28" s="8">
        <v>305</v>
      </c>
      <c r="E28" s="3">
        <f t="shared" si="0"/>
        <v>58</v>
      </c>
      <c r="F28" s="55" t="s">
        <v>361</v>
      </c>
      <c r="G28" s="20"/>
      <c r="H28" s="78">
        <v>305</v>
      </c>
      <c r="I28" s="1">
        <f t="shared" si="1"/>
        <v>0</v>
      </c>
      <c r="J28" s="95"/>
      <c r="K28" s="103">
        <v>305</v>
      </c>
      <c r="L28" s="118">
        <f t="shared" si="2"/>
        <v>0</v>
      </c>
      <c r="M28" s="110"/>
      <c r="N28" s="78">
        <v>305</v>
      </c>
      <c r="O28" s="3">
        <f t="shared" si="3"/>
        <v>0</v>
      </c>
      <c r="P28" s="135"/>
    </row>
    <row r="29" spans="1:16" ht="30" customHeight="1">
      <c r="A29" s="155"/>
      <c r="B29" s="7" t="s">
        <v>27</v>
      </c>
      <c r="C29" s="2">
        <v>10452</v>
      </c>
      <c r="D29" s="2">
        <v>10222</v>
      </c>
      <c r="E29" s="3">
        <f t="shared" si="0"/>
        <v>-230</v>
      </c>
      <c r="F29" s="55" t="s">
        <v>370</v>
      </c>
      <c r="G29" s="20"/>
      <c r="H29" s="78">
        <v>10689</v>
      </c>
      <c r="I29" s="1">
        <f t="shared" si="1"/>
        <v>467</v>
      </c>
      <c r="J29" s="95" t="s">
        <v>441</v>
      </c>
      <c r="K29" s="103">
        <v>10689</v>
      </c>
      <c r="L29" s="118">
        <f t="shared" si="2"/>
        <v>0</v>
      </c>
      <c r="M29" s="110"/>
      <c r="N29" s="78">
        <v>10689</v>
      </c>
      <c r="O29" s="3">
        <f t="shared" si="3"/>
        <v>0</v>
      </c>
      <c r="P29" s="135"/>
    </row>
    <row r="30" spans="1:16" ht="30" customHeight="1">
      <c r="A30" s="155"/>
      <c r="B30" s="7" t="s">
        <v>28</v>
      </c>
      <c r="C30" s="2">
        <v>2114</v>
      </c>
      <c r="D30" s="2">
        <v>2162</v>
      </c>
      <c r="E30" s="3">
        <f t="shared" si="0"/>
        <v>48</v>
      </c>
      <c r="F30" s="55" t="s">
        <v>362</v>
      </c>
      <c r="G30" s="20"/>
      <c r="H30" s="78">
        <v>2118</v>
      </c>
      <c r="I30" s="1">
        <f t="shared" si="1"/>
        <v>-44</v>
      </c>
      <c r="J30" s="95"/>
      <c r="K30" s="103">
        <v>2118</v>
      </c>
      <c r="L30" s="118">
        <f t="shared" si="2"/>
        <v>0</v>
      </c>
      <c r="M30" s="110"/>
      <c r="N30" s="78">
        <v>2124</v>
      </c>
      <c r="O30" s="3">
        <f t="shared" si="3"/>
        <v>6</v>
      </c>
      <c r="P30" s="135"/>
    </row>
    <row r="31" spans="1:16" ht="30" customHeight="1">
      <c r="A31" s="155"/>
      <c r="B31" s="7" t="s">
        <v>29</v>
      </c>
      <c r="C31" s="8">
        <v>243</v>
      </c>
      <c r="D31" s="8">
        <v>345</v>
      </c>
      <c r="E31" s="3">
        <f t="shared" si="0"/>
        <v>102</v>
      </c>
      <c r="F31" s="55" t="s">
        <v>363</v>
      </c>
      <c r="G31" s="20"/>
      <c r="H31" s="78">
        <v>345</v>
      </c>
      <c r="I31" s="1">
        <f t="shared" si="1"/>
        <v>0</v>
      </c>
      <c r="J31" s="95"/>
      <c r="K31" s="103">
        <v>345</v>
      </c>
      <c r="L31" s="118">
        <f t="shared" si="2"/>
        <v>0</v>
      </c>
      <c r="M31" s="110"/>
      <c r="N31" s="78">
        <v>365</v>
      </c>
      <c r="O31" s="3">
        <f t="shared" si="3"/>
        <v>20</v>
      </c>
      <c r="P31" s="135"/>
    </row>
    <row r="32" spans="1:16" ht="30" customHeight="1">
      <c r="A32" s="155"/>
      <c r="B32" s="7" t="s">
        <v>30</v>
      </c>
      <c r="C32" s="2">
        <v>22892</v>
      </c>
      <c r="D32" s="8">
        <v>0</v>
      </c>
      <c r="E32" s="3">
        <f t="shared" si="0"/>
        <v>-22892</v>
      </c>
      <c r="F32" s="55" t="s">
        <v>364</v>
      </c>
      <c r="G32" s="20"/>
      <c r="H32" s="78">
        <v>0</v>
      </c>
      <c r="I32" s="1">
        <f t="shared" si="1"/>
        <v>0</v>
      </c>
      <c r="J32" s="95"/>
      <c r="K32" s="103">
        <v>0</v>
      </c>
      <c r="L32" s="118">
        <f t="shared" si="2"/>
        <v>0</v>
      </c>
      <c r="M32" s="110"/>
      <c r="N32" s="78">
        <v>0</v>
      </c>
      <c r="O32" s="3">
        <f t="shared" si="3"/>
        <v>0</v>
      </c>
      <c r="P32" s="135"/>
    </row>
    <row r="33" spans="1:16" ht="30" customHeight="1">
      <c r="A33" s="155"/>
      <c r="B33" s="7" t="s">
        <v>31</v>
      </c>
      <c r="C33" s="2">
        <v>45479</v>
      </c>
      <c r="D33" s="8">
        <v>0</v>
      </c>
      <c r="E33" s="3">
        <f t="shared" si="0"/>
        <v>-45479</v>
      </c>
      <c r="F33" s="55" t="s">
        <v>365</v>
      </c>
      <c r="G33" s="20"/>
      <c r="H33" s="78">
        <v>0</v>
      </c>
      <c r="I33" s="1">
        <f t="shared" si="1"/>
        <v>0</v>
      </c>
      <c r="J33" s="95"/>
      <c r="K33" s="103">
        <v>0</v>
      </c>
      <c r="L33" s="118">
        <f t="shared" si="2"/>
        <v>0</v>
      </c>
      <c r="M33" s="110"/>
      <c r="N33" s="78">
        <v>0</v>
      </c>
      <c r="O33" s="3">
        <f t="shared" si="3"/>
        <v>0</v>
      </c>
      <c r="P33" s="135"/>
    </row>
    <row r="34" spans="1:16" ht="30" customHeight="1">
      <c r="A34" s="155"/>
      <c r="B34" s="7" t="s">
        <v>366</v>
      </c>
      <c r="C34" s="8">
        <v>0</v>
      </c>
      <c r="D34" s="2">
        <v>34157</v>
      </c>
      <c r="E34" s="3">
        <f t="shared" si="0"/>
        <v>34157</v>
      </c>
      <c r="F34" s="55" t="s">
        <v>367</v>
      </c>
      <c r="G34" s="20"/>
      <c r="H34" s="78">
        <v>34157</v>
      </c>
      <c r="I34" s="1">
        <f t="shared" si="1"/>
        <v>0</v>
      </c>
      <c r="J34" s="95"/>
      <c r="K34" s="103">
        <v>34157</v>
      </c>
      <c r="L34" s="118">
        <f t="shared" si="2"/>
        <v>0</v>
      </c>
      <c r="M34" s="110"/>
      <c r="N34" s="78">
        <v>34157</v>
      </c>
      <c r="O34" s="3">
        <f t="shared" si="3"/>
        <v>0</v>
      </c>
      <c r="P34" s="135"/>
    </row>
    <row r="35" spans="1:16" ht="30" customHeight="1">
      <c r="A35" s="155"/>
      <c r="B35" s="7" t="s">
        <v>368</v>
      </c>
      <c r="C35" s="8">
        <v>0</v>
      </c>
      <c r="D35" s="8">
        <v>249</v>
      </c>
      <c r="E35" s="3">
        <f t="shared" si="0"/>
        <v>249</v>
      </c>
      <c r="F35" s="55" t="s">
        <v>369</v>
      </c>
      <c r="G35" s="20"/>
      <c r="H35" s="78">
        <v>249</v>
      </c>
      <c r="I35" s="1">
        <f t="shared" si="1"/>
        <v>0</v>
      </c>
      <c r="J35" s="95"/>
      <c r="K35" s="103">
        <v>249</v>
      </c>
      <c r="L35" s="118">
        <f t="shared" si="2"/>
        <v>0</v>
      </c>
      <c r="M35" s="110"/>
      <c r="N35" s="78">
        <v>249</v>
      </c>
      <c r="O35" s="3">
        <f t="shared" si="3"/>
        <v>0</v>
      </c>
      <c r="P35" s="135"/>
    </row>
    <row r="36" spans="1:16" ht="30" customHeight="1">
      <c r="A36" s="155"/>
      <c r="B36" s="7" t="s">
        <v>32</v>
      </c>
      <c r="C36" s="2">
        <v>27915</v>
      </c>
      <c r="D36" s="2">
        <v>21388</v>
      </c>
      <c r="E36" s="3">
        <f t="shared" si="0"/>
        <v>-6527</v>
      </c>
      <c r="F36" s="55" t="s">
        <v>371</v>
      </c>
      <c r="G36" s="20"/>
      <c r="H36" s="78">
        <v>20438</v>
      </c>
      <c r="I36" s="1">
        <f t="shared" si="1"/>
        <v>-950</v>
      </c>
      <c r="J36" s="95" t="s">
        <v>442</v>
      </c>
      <c r="K36" s="103">
        <v>22915</v>
      </c>
      <c r="L36" s="118">
        <f t="shared" si="2"/>
        <v>2477</v>
      </c>
      <c r="M36" s="116" t="s">
        <v>524</v>
      </c>
      <c r="N36" s="78">
        <v>22915</v>
      </c>
      <c r="O36" s="3">
        <f t="shared" si="3"/>
        <v>0</v>
      </c>
      <c r="P36" s="135"/>
    </row>
    <row r="37" spans="1:16" ht="30" customHeight="1">
      <c r="A37" s="155"/>
      <c r="B37" s="7" t="s">
        <v>33</v>
      </c>
      <c r="C37" s="2">
        <v>3163</v>
      </c>
      <c r="D37" s="2">
        <v>2935</v>
      </c>
      <c r="E37" s="3">
        <f t="shared" si="0"/>
        <v>-228</v>
      </c>
      <c r="F37" s="55" t="s">
        <v>372</v>
      </c>
      <c r="G37" s="20"/>
      <c r="H37" s="78">
        <v>2935</v>
      </c>
      <c r="I37" s="1">
        <f t="shared" si="1"/>
        <v>0</v>
      </c>
      <c r="J37" s="95"/>
      <c r="K37" s="103">
        <v>2935</v>
      </c>
      <c r="L37" s="118">
        <f t="shared" si="2"/>
        <v>0</v>
      </c>
      <c r="M37" s="110"/>
      <c r="N37" s="78">
        <v>2935</v>
      </c>
      <c r="O37" s="3">
        <f t="shared" si="3"/>
        <v>0</v>
      </c>
      <c r="P37" s="135"/>
    </row>
    <row r="38" spans="1:16" ht="30" customHeight="1">
      <c r="A38" s="155"/>
      <c r="B38" s="7" t="s">
        <v>34</v>
      </c>
      <c r="C38" s="2">
        <v>9225</v>
      </c>
      <c r="D38" s="2">
        <v>9392</v>
      </c>
      <c r="E38" s="3">
        <f t="shared" si="0"/>
        <v>167</v>
      </c>
      <c r="F38" s="55" t="s">
        <v>373</v>
      </c>
      <c r="G38" s="20"/>
      <c r="H38" s="78">
        <v>9392</v>
      </c>
      <c r="I38" s="1">
        <f t="shared" si="1"/>
        <v>0</v>
      </c>
      <c r="J38" s="95"/>
      <c r="K38" s="103">
        <v>9392</v>
      </c>
      <c r="L38" s="118">
        <f t="shared" si="2"/>
        <v>0</v>
      </c>
      <c r="M38" s="110"/>
      <c r="N38" s="78">
        <v>9392</v>
      </c>
      <c r="O38" s="3">
        <f t="shared" si="3"/>
        <v>0</v>
      </c>
      <c r="P38" s="135"/>
    </row>
    <row r="39" spans="1:16" ht="30" customHeight="1">
      <c r="A39" s="155"/>
      <c r="B39" s="7" t="s">
        <v>35</v>
      </c>
      <c r="C39" s="2">
        <v>1301</v>
      </c>
      <c r="D39" s="2">
        <v>1212</v>
      </c>
      <c r="E39" s="3">
        <f t="shared" si="0"/>
        <v>-89</v>
      </c>
      <c r="F39" s="55" t="s">
        <v>374</v>
      </c>
      <c r="G39" s="20"/>
      <c r="H39" s="78">
        <v>1212</v>
      </c>
      <c r="I39" s="1">
        <f t="shared" si="1"/>
        <v>0</v>
      </c>
      <c r="J39" s="95"/>
      <c r="K39" s="103">
        <v>1212</v>
      </c>
      <c r="L39" s="118">
        <f t="shared" si="2"/>
        <v>0</v>
      </c>
      <c r="M39" s="110"/>
      <c r="N39" s="78">
        <v>1212</v>
      </c>
      <c r="O39" s="3">
        <f t="shared" si="3"/>
        <v>0</v>
      </c>
      <c r="P39" s="135"/>
    </row>
    <row r="40" spans="1:16" ht="30" customHeight="1">
      <c r="A40" s="155"/>
      <c r="B40" s="7" t="s">
        <v>36</v>
      </c>
      <c r="C40" s="2">
        <v>10659</v>
      </c>
      <c r="D40" s="2">
        <v>21333</v>
      </c>
      <c r="E40" s="3">
        <f t="shared" si="0"/>
        <v>10674</v>
      </c>
      <c r="F40" s="55" t="s">
        <v>375</v>
      </c>
      <c r="G40" s="20"/>
      <c r="H40" s="78">
        <v>21333</v>
      </c>
      <c r="I40" s="1">
        <f t="shared" si="1"/>
        <v>0</v>
      </c>
      <c r="J40" s="95"/>
      <c r="K40" s="103">
        <v>11467</v>
      </c>
      <c r="L40" s="121">
        <f t="shared" si="2"/>
        <v>-9866</v>
      </c>
      <c r="M40" s="116" t="s">
        <v>525</v>
      </c>
      <c r="N40" s="78">
        <v>11467</v>
      </c>
      <c r="O40" s="3">
        <f t="shared" si="3"/>
        <v>0</v>
      </c>
      <c r="P40" s="135"/>
    </row>
    <row r="41" spans="1:16" ht="30" customHeight="1">
      <c r="A41" s="155"/>
      <c r="B41" s="7" t="s">
        <v>37</v>
      </c>
      <c r="C41" s="2">
        <v>16828</v>
      </c>
      <c r="D41" s="2">
        <v>12751</v>
      </c>
      <c r="E41" s="3">
        <f t="shared" si="0"/>
        <v>-4077</v>
      </c>
      <c r="F41" s="55" t="s">
        <v>376</v>
      </c>
      <c r="G41" s="20"/>
      <c r="H41" s="78">
        <v>12751</v>
      </c>
      <c r="I41" s="1">
        <f t="shared" si="1"/>
        <v>0</v>
      </c>
      <c r="J41" s="95"/>
      <c r="K41" s="103">
        <v>12751</v>
      </c>
      <c r="L41" s="118">
        <f t="shared" si="2"/>
        <v>0</v>
      </c>
      <c r="M41" s="110"/>
      <c r="N41" s="78">
        <v>12751</v>
      </c>
      <c r="O41" s="3">
        <f t="shared" si="3"/>
        <v>0</v>
      </c>
      <c r="P41" s="135"/>
    </row>
    <row r="42" spans="1:16" ht="30" customHeight="1">
      <c r="A42" s="155"/>
      <c r="B42" s="37" t="s">
        <v>38</v>
      </c>
      <c r="C42" s="38">
        <f>SUM(C22:C41)</f>
        <v>539037</v>
      </c>
      <c r="D42" s="38">
        <f>SUM(D22:D41)</f>
        <v>472185</v>
      </c>
      <c r="E42" s="39">
        <f t="shared" si="0"/>
        <v>-66852</v>
      </c>
      <c r="F42" s="57"/>
      <c r="G42" s="40"/>
      <c r="H42" s="82">
        <f>SUM(H22:H41)</f>
        <v>474496</v>
      </c>
      <c r="I42" s="41">
        <f t="shared" si="1"/>
        <v>2311</v>
      </c>
      <c r="J42" s="96"/>
      <c r="K42" s="104">
        <f>SUM(K22:K41)</f>
        <v>467107</v>
      </c>
      <c r="L42" s="119">
        <f t="shared" si="2"/>
        <v>-7389</v>
      </c>
      <c r="M42" s="111"/>
      <c r="N42" s="54">
        <f>SUM(N22:N41)</f>
        <v>420461</v>
      </c>
      <c r="O42" s="39">
        <f t="shared" si="3"/>
        <v>-46646</v>
      </c>
      <c r="P42" s="136"/>
    </row>
    <row r="43" spans="1:16" ht="30" customHeight="1">
      <c r="A43" s="155"/>
      <c r="B43" s="7" t="s">
        <v>39</v>
      </c>
      <c r="C43" s="2">
        <v>3780</v>
      </c>
      <c r="D43" s="2">
        <v>8262</v>
      </c>
      <c r="E43" s="3">
        <f t="shared" si="0"/>
        <v>4482</v>
      </c>
      <c r="F43" s="55" t="s">
        <v>377</v>
      </c>
      <c r="G43" s="20"/>
      <c r="H43" s="78">
        <v>8262</v>
      </c>
      <c r="I43" s="1">
        <f t="shared" si="1"/>
        <v>0</v>
      </c>
      <c r="J43" s="95"/>
      <c r="K43" s="103">
        <v>8262</v>
      </c>
      <c r="L43" s="118">
        <f t="shared" si="2"/>
        <v>0</v>
      </c>
      <c r="M43" s="110"/>
      <c r="N43" s="78">
        <v>8262</v>
      </c>
      <c r="O43" s="3">
        <f t="shared" si="3"/>
        <v>0</v>
      </c>
      <c r="P43" s="135"/>
    </row>
    <row r="44" spans="1:16" ht="30" customHeight="1">
      <c r="A44" s="155"/>
      <c r="B44" s="7" t="s">
        <v>40</v>
      </c>
      <c r="C44" s="2">
        <v>29956</v>
      </c>
      <c r="D44" s="2">
        <v>30769</v>
      </c>
      <c r="E44" s="3">
        <f t="shared" si="0"/>
        <v>813</v>
      </c>
      <c r="F44" s="55" t="s">
        <v>378</v>
      </c>
      <c r="G44" s="20"/>
      <c r="H44" s="78">
        <v>30769</v>
      </c>
      <c r="I44" s="1">
        <f t="shared" si="1"/>
        <v>0</v>
      </c>
      <c r="J44" s="95"/>
      <c r="K44" s="103">
        <v>30769</v>
      </c>
      <c r="L44" s="118">
        <f t="shared" si="2"/>
        <v>0</v>
      </c>
      <c r="M44" s="110"/>
      <c r="N44" s="78">
        <v>30769</v>
      </c>
      <c r="O44" s="3">
        <f t="shared" si="3"/>
        <v>0</v>
      </c>
      <c r="P44" s="135"/>
    </row>
    <row r="45" spans="1:16" ht="30" customHeight="1">
      <c r="A45" s="155"/>
      <c r="B45" s="7" t="s">
        <v>41</v>
      </c>
      <c r="C45" s="2">
        <v>45160</v>
      </c>
      <c r="D45" s="2">
        <v>56497</v>
      </c>
      <c r="E45" s="3">
        <f t="shared" si="0"/>
        <v>11337</v>
      </c>
      <c r="F45" s="55" t="s">
        <v>379</v>
      </c>
      <c r="G45" s="20"/>
      <c r="H45" s="78">
        <v>56501</v>
      </c>
      <c r="I45" s="1">
        <f t="shared" si="1"/>
        <v>4</v>
      </c>
      <c r="J45" s="95"/>
      <c r="K45" s="103">
        <v>56501</v>
      </c>
      <c r="L45" s="118">
        <f t="shared" si="2"/>
        <v>0</v>
      </c>
      <c r="M45" s="110"/>
      <c r="N45" s="78">
        <v>56501</v>
      </c>
      <c r="O45" s="3">
        <f t="shared" si="3"/>
        <v>0</v>
      </c>
      <c r="P45" s="135"/>
    </row>
    <row r="46" spans="1:16" ht="30" customHeight="1">
      <c r="A46" s="155"/>
      <c r="B46" s="7" t="s">
        <v>42</v>
      </c>
      <c r="C46" s="2">
        <v>45323</v>
      </c>
      <c r="D46" s="2">
        <v>45156</v>
      </c>
      <c r="E46" s="3">
        <f t="shared" si="0"/>
        <v>-167</v>
      </c>
      <c r="F46" s="55" t="s">
        <v>380</v>
      </c>
      <c r="G46" s="20"/>
      <c r="H46" s="78">
        <v>45156</v>
      </c>
      <c r="I46" s="1">
        <f t="shared" si="1"/>
        <v>0</v>
      </c>
      <c r="J46" s="95"/>
      <c r="K46" s="103">
        <v>45156</v>
      </c>
      <c r="L46" s="118">
        <f t="shared" si="2"/>
        <v>0</v>
      </c>
      <c r="M46" s="110"/>
      <c r="N46" s="78">
        <v>45156</v>
      </c>
      <c r="O46" s="3">
        <f t="shared" si="3"/>
        <v>0</v>
      </c>
      <c r="P46" s="135"/>
    </row>
    <row r="47" spans="1:16" ht="30" customHeight="1">
      <c r="A47" s="155"/>
      <c r="B47" s="7" t="s">
        <v>43</v>
      </c>
      <c r="C47" s="2">
        <v>12873</v>
      </c>
      <c r="D47" s="2">
        <v>10600</v>
      </c>
      <c r="E47" s="3">
        <f t="shared" si="0"/>
        <v>-2273</v>
      </c>
      <c r="F47" s="55" t="s">
        <v>488</v>
      </c>
      <c r="G47" s="20"/>
      <c r="H47" s="78">
        <v>10600</v>
      </c>
      <c r="I47" s="1">
        <f t="shared" si="1"/>
        <v>0</v>
      </c>
      <c r="J47" s="95"/>
      <c r="K47" s="103">
        <v>10600</v>
      </c>
      <c r="L47" s="118">
        <f t="shared" si="2"/>
        <v>0</v>
      </c>
      <c r="M47" s="110"/>
      <c r="N47" s="78">
        <v>10600</v>
      </c>
      <c r="O47" s="3">
        <f t="shared" si="3"/>
        <v>0</v>
      </c>
      <c r="P47" s="135"/>
    </row>
    <row r="48" spans="1:16" ht="30" customHeight="1">
      <c r="A48" s="155"/>
      <c r="B48" s="37" t="s">
        <v>44</v>
      </c>
      <c r="C48" s="38">
        <f>SUM(C43:C47)</f>
        <v>137092</v>
      </c>
      <c r="D48" s="38">
        <f>SUM(D43:D47)</f>
        <v>151284</v>
      </c>
      <c r="E48" s="39">
        <f t="shared" si="0"/>
        <v>14192</v>
      </c>
      <c r="F48" s="57"/>
      <c r="G48" s="40"/>
      <c r="H48" s="54">
        <f>SUM(H43:H47)</f>
        <v>151288</v>
      </c>
      <c r="I48" s="41">
        <f t="shared" si="1"/>
        <v>4</v>
      </c>
      <c r="J48" s="96"/>
      <c r="K48" s="104">
        <f>SUM(K43:K47)</f>
        <v>151288</v>
      </c>
      <c r="L48" s="119">
        <f t="shared" si="2"/>
        <v>0</v>
      </c>
      <c r="M48" s="111"/>
      <c r="N48" s="54">
        <f>SUM(N43:N47)</f>
        <v>151288</v>
      </c>
      <c r="O48" s="39">
        <f t="shared" si="3"/>
        <v>0</v>
      </c>
      <c r="P48" s="136"/>
    </row>
    <row r="49" spans="1:16" ht="30" customHeight="1">
      <c r="A49" s="155"/>
      <c r="B49" s="7" t="s">
        <v>45</v>
      </c>
      <c r="C49" s="2">
        <v>19362</v>
      </c>
      <c r="D49" s="2">
        <v>17748</v>
      </c>
      <c r="E49" s="3">
        <f t="shared" si="0"/>
        <v>-1614</v>
      </c>
      <c r="F49" s="55" t="s">
        <v>381</v>
      </c>
      <c r="G49" s="20"/>
      <c r="H49" s="78">
        <v>17786</v>
      </c>
      <c r="I49" s="1">
        <f t="shared" si="1"/>
        <v>38</v>
      </c>
      <c r="J49" s="95"/>
      <c r="K49" s="103">
        <v>17786</v>
      </c>
      <c r="L49" s="118">
        <f t="shared" si="2"/>
        <v>0</v>
      </c>
      <c r="M49" s="110"/>
      <c r="N49" s="78">
        <v>17786</v>
      </c>
      <c r="O49" s="3">
        <f t="shared" si="3"/>
        <v>0</v>
      </c>
      <c r="P49" s="135"/>
    </row>
    <row r="50" spans="1:16" ht="30" customHeight="1">
      <c r="A50" s="155"/>
      <c r="B50" s="7" t="s">
        <v>46</v>
      </c>
      <c r="C50" s="2">
        <v>13969</v>
      </c>
      <c r="D50" s="2">
        <v>15495</v>
      </c>
      <c r="E50" s="3">
        <f t="shared" si="0"/>
        <v>1526</v>
      </c>
      <c r="F50" s="55" t="s">
        <v>382</v>
      </c>
      <c r="G50" s="20"/>
      <c r="H50" s="78">
        <v>15495</v>
      </c>
      <c r="I50" s="1">
        <f t="shared" si="1"/>
        <v>0</v>
      </c>
      <c r="J50" s="95"/>
      <c r="K50" s="103">
        <v>15495</v>
      </c>
      <c r="L50" s="118">
        <f t="shared" si="2"/>
        <v>0</v>
      </c>
      <c r="M50" s="110"/>
      <c r="N50" s="78">
        <v>15495</v>
      </c>
      <c r="O50" s="3">
        <f t="shared" si="3"/>
        <v>0</v>
      </c>
      <c r="P50" s="135"/>
    </row>
    <row r="51" spans="1:16" ht="30" customHeight="1">
      <c r="A51" s="155"/>
      <c r="B51" s="7" t="s">
        <v>47</v>
      </c>
      <c r="C51" s="2">
        <v>73887</v>
      </c>
      <c r="D51" s="2">
        <v>71013</v>
      </c>
      <c r="E51" s="3">
        <f t="shared" si="0"/>
        <v>-2874</v>
      </c>
      <c r="F51" s="55" t="s">
        <v>383</v>
      </c>
      <c r="G51" s="20"/>
      <c r="H51" s="78">
        <v>71013</v>
      </c>
      <c r="I51" s="1">
        <f t="shared" si="1"/>
        <v>0</v>
      </c>
      <c r="J51" s="95"/>
      <c r="K51" s="103">
        <v>71013</v>
      </c>
      <c r="L51" s="118">
        <f t="shared" si="2"/>
        <v>0</v>
      </c>
      <c r="M51" s="110"/>
      <c r="N51" s="78">
        <v>71013</v>
      </c>
      <c r="O51" s="3">
        <f t="shared" si="3"/>
        <v>0</v>
      </c>
      <c r="P51" s="135"/>
    </row>
    <row r="52" spans="1:16" ht="30" customHeight="1">
      <c r="A52" s="155"/>
      <c r="B52" s="7" t="s">
        <v>48</v>
      </c>
      <c r="C52" s="8">
        <v>188</v>
      </c>
      <c r="D52" s="8">
        <v>200</v>
      </c>
      <c r="E52" s="3">
        <f t="shared" si="0"/>
        <v>12</v>
      </c>
      <c r="F52" s="55" t="s">
        <v>384</v>
      </c>
      <c r="G52" s="20"/>
      <c r="H52" s="78">
        <v>200</v>
      </c>
      <c r="I52" s="1">
        <f t="shared" si="1"/>
        <v>0</v>
      </c>
      <c r="J52" s="95"/>
      <c r="K52" s="103">
        <v>200</v>
      </c>
      <c r="L52" s="118">
        <f t="shared" si="2"/>
        <v>0</v>
      </c>
      <c r="M52" s="110"/>
      <c r="N52" s="78">
        <v>200</v>
      </c>
      <c r="O52" s="3">
        <f t="shared" si="3"/>
        <v>0</v>
      </c>
      <c r="P52" s="135"/>
    </row>
    <row r="53" spans="1:16" ht="30" customHeight="1">
      <c r="A53" s="155"/>
      <c r="B53" s="7" t="s">
        <v>49</v>
      </c>
      <c r="C53" s="8">
        <v>353</v>
      </c>
      <c r="D53" s="2">
        <v>3048</v>
      </c>
      <c r="E53" s="3">
        <f t="shared" si="0"/>
        <v>2695</v>
      </c>
      <c r="F53" s="55" t="s">
        <v>385</v>
      </c>
      <c r="G53" s="20"/>
      <c r="H53" s="78">
        <v>3048</v>
      </c>
      <c r="I53" s="1">
        <f t="shared" si="1"/>
        <v>0</v>
      </c>
      <c r="J53" s="95"/>
      <c r="K53" s="103">
        <v>3048</v>
      </c>
      <c r="L53" s="118">
        <f t="shared" si="2"/>
        <v>0</v>
      </c>
      <c r="M53" s="110"/>
      <c r="N53" s="78">
        <v>3048</v>
      </c>
      <c r="O53" s="3">
        <f t="shared" si="3"/>
        <v>0</v>
      </c>
      <c r="P53" s="135"/>
    </row>
    <row r="54" spans="1:16" ht="30" customHeight="1">
      <c r="A54" s="155"/>
      <c r="B54" s="7" t="s">
        <v>50</v>
      </c>
      <c r="C54" s="2">
        <v>27448</v>
      </c>
      <c r="D54" s="8">
        <v>0</v>
      </c>
      <c r="E54" s="3">
        <f t="shared" si="0"/>
        <v>-27448</v>
      </c>
      <c r="F54" s="55" t="s">
        <v>386</v>
      </c>
      <c r="G54" s="20"/>
      <c r="H54" s="78">
        <v>0</v>
      </c>
      <c r="I54" s="1">
        <f t="shared" si="1"/>
        <v>0</v>
      </c>
      <c r="J54" s="95"/>
      <c r="K54" s="103">
        <v>0</v>
      </c>
      <c r="L54" s="118">
        <f t="shared" si="2"/>
        <v>0</v>
      </c>
      <c r="M54" s="110"/>
      <c r="N54" s="78">
        <v>0</v>
      </c>
      <c r="O54" s="3">
        <f t="shared" si="3"/>
        <v>0</v>
      </c>
      <c r="P54" s="135"/>
    </row>
    <row r="55" spans="1:16" ht="30" customHeight="1">
      <c r="A55" s="155"/>
      <c r="B55" s="37" t="s">
        <v>51</v>
      </c>
      <c r="C55" s="38">
        <f>SUM(C49:C54)</f>
        <v>135207</v>
      </c>
      <c r="D55" s="38">
        <f>SUM(D49:D54)</f>
        <v>107504</v>
      </c>
      <c r="E55" s="39">
        <f t="shared" si="0"/>
        <v>-27703</v>
      </c>
      <c r="F55" s="57"/>
      <c r="G55" s="40"/>
      <c r="H55" s="54">
        <f>SUM(H49:H54)</f>
        <v>107542</v>
      </c>
      <c r="I55" s="41">
        <f t="shared" si="1"/>
        <v>38</v>
      </c>
      <c r="J55" s="96"/>
      <c r="K55" s="104">
        <f>SUM(K49:K54)</f>
        <v>107542</v>
      </c>
      <c r="L55" s="119">
        <f t="shared" si="2"/>
        <v>0</v>
      </c>
      <c r="M55" s="111"/>
      <c r="N55" s="54">
        <f>SUM(N49:N54)</f>
        <v>107542</v>
      </c>
      <c r="O55" s="39">
        <f t="shared" si="3"/>
        <v>0</v>
      </c>
      <c r="P55" s="136"/>
    </row>
    <row r="56" spans="1:16" ht="30" customHeight="1">
      <c r="A56" s="155"/>
      <c r="B56" s="7" t="s">
        <v>52</v>
      </c>
      <c r="C56" s="2">
        <v>44994</v>
      </c>
      <c r="D56" s="2">
        <v>27188</v>
      </c>
      <c r="E56" s="3">
        <f t="shared" si="0"/>
        <v>-17806</v>
      </c>
      <c r="F56" s="55" t="s">
        <v>387</v>
      </c>
      <c r="G56" s="20"/>
      <c r="H56" s="78">
        <v>28260</v>
      </c>
      <c r="I56" s="1">
        <f t="shared" si="1"/>
        <v>1072</v>
      </c>
      <c r="J56" s="95" t="s">
        <v>443</v>
      </c>
      <c r="K56" s="103">
        <v>28260</v>
      </c>
      <c r="L56" s="118">
        <f t="shared" si="2"/>
        <v>0</v>
      </c>
      <c r="M56" s="110"/>
      <c r="N56" s="78">
        <v>28260</v>
      </c>
      <c r="O56" s="3">
        <f t="shared" si="3"/>
        <v>0</v>
      </c>
      <c r="P56" s="135"/>
    </row>
    <row r="57" spans="1:16" ht="30" customHeight="1">
      <c r="A57" s="155"/>
      <c r="B57" s="7" t="s">
        <v>53</v>
      </c>
      <c r="C57" s="2">
        <v>14416</v>
      </c>
      <c r="D57" s="2">
        <v>16764</v>
      </c>
      <c r="E57" s="3">
        <f t="shared" si="0"/>
        <v>2348</v>
      </c>
      <c r="F57" s="55" t="s">
        <v>388</v>
      </c>
      <c r="G57" s="20"/>
      <c r="H57" s="78">
        <v>16764</v>
      </c>
      <c r="I57" s="1">
        <f t="shared" si="1"/>
        <v>0</v>
      </c>
      <c r="J57" s="95"/>
      <c r="K57" s="103">
        <v>16764</v>
      </c>
      <c r="L57" s="118">
        <f t="shared" si="2"/>
        <v>0</v>
      </c>
      <c r="M57" s="110"/>
      <c r="N57" s="78">
        <v>16764</v>
      </c>
      <c r="O57" s="3">
        <f t="shared" si="3"/>
        <v>0</v>
      </c>
      <c r="P57" s="135"/>
    </row>
    <row r="58" spans="1:16" ht="30" customHeight="1">
      <c r="A58" s="155"/>
      <c r="B58" s="7" t="s">
        <v>54</v>
      </c>
      <c r="C58" s="2">
        <v>10295</v>
      </c>
      <c r="D58" s="2">
        <v>9925</v>
      </c>
      <c r="E58" s="3">
        <f t="shared" si="0"/>
        <v>-370</v>
      </c>
      <c r="F58" s="55" t="s">
        <v>389</v>
      </c>
      <c r="G58" s="20"/>
      <c r="H58" s="78">
        <v>9925</v>
      </c>
      <c r="I58" s="1">
        <f t="shared" si="1"/>
        <v>0</v>
      </c>
      <c r="J58" s="95"/>
      <c r="K58" s="103">
        <v>9925</v>
      </c>
      <c r="L58" s="118">
        <f t="shared" si="2"/>
        <v>0</v>
      </c>
      <c r="M58" s="110"/>
      <c r="N58" s="78">
        <v>9925</v>
      </c>
      <c r="O58" s="3">
        <f t="shared" si="3"/>
        <v>0</v>
      </c>
      <c r="P58" s="135"/>
    </row>
    <row r="59" spans="1:16" ht="30" customHeight="1">
      <c r="A59" s="156"/>
      <c r="B59" s="37" t="s">
        <v>55</v>
      </c>
      <c r="C59" s="38">
        <f>SUM(C56:C58)</f>
        <v>69705</v>
      </c>
      <c r="D59" s="38">
        <f>SUM(D56:D58)</f>
        <v>53877</v>
      </c>
      <c r="E59" s="39">
        <f t="shared" si="0"/>
        <v>-15828</v>
      </c>
      <c r="F59" s="57"/>
      <c r="G59" s="40"/>
      <c r="H59" s="54">
        <f>SUM(H56:H58)</f>
        <v>54949</v>
      </c>
      <c r="I59" s="41">
        <f t="shared" si="1"/>
        <v>1072</v>
      </c>
      <c r="J59" s="96"/>
      <c r="K59" s="104">
        <f>SUM(K56:K58)</f>
        <v>54949</v>
      </c>
      <c r="L59" s="119">
        <f t="shared" si="2"/>
        <v>0</v>
      </c>
      <c r="M59" s="111"/>
      <c r="N59" s="54">
        <f>SUM(N56:N58)</f>
        <v>54949</v>
      </c>
      <c r="O59" s="39">
        <f t="shared" si="3"/>
        <v>0</v>
      </c>
      <c r="P59" s="136"/>
    </row>
    <row r="60" spans="1:16" ht="30" customHeight="1" thickBot="1">
      <c r="A60" s="148" t="s">
        <v>56</v>
      </c>
      <c r="B60" s="149"/>
      <c r="C60" s="27">
        <f>C42+C48+C55+C59</f>
        <v>881041</v>
      </c>
      <c r="D60" s="27">
        <f>D42+D48+D55+D59</f>
        <v>784850</v>
      </c>
      <c r="E60" s="28">
        <f t="shared" si="0"/>
        <v>-96191</v>
      </c>
      <c r="F60" s="58"/>
      <c r="G60" s="29"/>
      <c r="H60" s="84">
        <f>H42+H48+H55+H59</f>
        <v>788275</v>
      </c>
      <c r="I60" s="30">
        <f t="shared" si="1"/>
        <v>3425</v>
      </c>
      <c r="J60" s="97"/>
      <c r="K60" s="105">
        <f>K42+K48+K55+K59</f>
        <v>780886</v>
      </c>
      <c r="L60" s="120">
        <f t="shared" si="2"/>
        <v>-7389</v>
      </c>
      <c r="M60" s="112"/>
      <c r="N60" s="79">
        <f>N42+N48+N55+N59</f>
        <v>734240</v>
      </c>
      <c r="O60" s="28">
        <f t="shared" si="3"/>
        <v>-46646</v>
      </c>
      <c r="P60" s="137"/>
    </row>
    <row r="61" spans="1:16" ht="36.75" customHeight="1">
      <c r="A61" s="154" t="s">
        <v>57</v>
      </c>
      <c r="B61" s="11" t="s">
        <v>58</v>
      </c>
      <c r="C61" s="12">
        <v>76177</v>
      </c>
      <c r="D61" s="12">
        <v>67843</v>
      </c>
      <c r="E61" s="13">
        <f t="shared" si="0"/>
        <v>-8334</v>
      </c>
      <c r="F61" s="87" t="s">
        <v>489</v>
      </c>
      <c r="G61" s="19"/>
      <c r="H61" s="77">
        <v>67843</v>
      </c>
      <c r="I61" s="14">
        <f t="shared" si="1"/>
        <v>0</v>
      </c>
      <c r="J61" s="94"/>
      <c r="K61" s="102">
        <v>67843</v>
      </c>
      <c r="L61" s="117">
        <f t="shared" si="2"/>
        <v>0</v>
      </c>
      <c r="M61" s="109"/>
      <c r="N61" s="77">
        <v>67843</v>
      </c>
      <c r="O61" s="13">
        <f t="shared" si="3"/>
        <v>0</v>
      </c>
      <c r="P61" s="134"/>
    </row>
    <row r="62" spans="1:16" ht="47.25" customHeight="1">
      <c r="A62" s="155"/>
      <c r="B62" s="7" t="s">
        <v>59</v>
      </c>
      <c r="C62" s="2">
        <v>4671</v>
      </c>
      <c r="D62" s="2">
        <v>3482</v>
      </c>
      <c r="E62" s="3">
        <f t="shared" si="0"/>
        <v>-1189</v>
      </c>
      <c r="F62" s="63" t="s">
        <v>490</v>
      </c>
      <c r="G62" s="20"/>
      <c r="H62" s="78">
        <v>3482</v>
      </c>
      <c r="I62" s="1">
        <f t="shared" si="1"/>
        <v>0</v>
      </c>
      <c r="J62" s="95"/>
      <c r="K62" s="103">
        <v>3482</v>
      </c>
      <c r="L62" s="118">
        <f t="shared" si="2"/>
        <v>0</v>
      </c>
      <c r="M62" s="110"/>
      <c r="N62" s="78">
        <v>3482</v>
      </c>
      <c r="O62" s="3">
        <f t="shared" si="3"/>
        <v>0</v>
      </c>
      <c r="P62" s="135"/>
    </row>
    <row r="63" spans="1:16" ht="30" customHeight="1">
      <c r="A63" s="155"/>
      <c r="B63" s="7" t="s">
        <v>60</v>
      </c>
      <c r="C63" s="2">
        <v>4679</v>
      </c>
      <c r="D63" s="2">
        <v>4660</v>
      </c>
      <c r="E63" s="3">
        <f t="shared" si="0"/>
        <v>-19</v>
      </c>
      <c r="F63" s="63" t="s">
        <v>491</v>
      </c>
      <c r="G63" s="20"/>
      <c r="H63" s="78">
        <v>4660</v>
      </c>
      <c r="I63" s="1">
        <f t="shared" si="1"/>
        <v>0</v>
      </c>
      <c r="J63" s="95"/>
      <c r="K63" s="103">
        <v>4660</v>
      </c>
      <c r="L63" s="118">
        <f t="shared" si="2"/>
        <v>0</v>
      </c>
      <c r="M63" s="110"/>
      <c r="N63" s="78">
        <v>4660</v>
      </c>
      <c r="O63" s="3">
        <f t="shared" si="3"/>
        <v>0</v>
      </c>
      <c r="P63" s="135"/>
    </row>
    <row r="64" spans="1:16" ht="30" customHeight="1">
      <c r="A64" s="155"/>
      <c r="B64" s="7" t="s">
        <v>61</v>
      </c>
      <c r="C64" s="2">
        <v>53935</v>
      </c>
      <c r="D64" s="2">
        <v>58066</v>
      </c>
      <c r="E64" s="3">
        <f t="shared" si="0"/>
        <v>4131</v>
      </c>
      <c r="F64" s="63" t="s">
        <v>492</v>
      </c>
      <c r="G64" s="20"/>
      <c r="H64" s="78">
        <v>58066</v>
      </c>
      <c r="I64" s="1">
        <f t="shared" si="1"/>
        <v>0</v>
      </c>
      <c r="J64" s="95"/>
      <c r="K64" s="103">
        <v>58066</v>
      </c>
      <c r="L64" s="118">
        <f t="shared" si="2"/>
        <v>0</v>
      </c>
      <c r="M64" s="110"/>
      <c r="N64" s="78">
        <v>58066</v>
      </c>
      <c r="O64" s="3">
        <f t="shared" si="3"/>
        <v>0</v>
      </c>
      <c r="P64" s="135"/>
    </row>
    <row r="65" spans="1:16" ht="30" customHeight="1">
      <c r="A65" s="155"/>
      <c r="B65" s="7" t="s">
        <v>62</v>
      </c>
      <c r="C65" s="2">
        <v>898798</v>
      </c>
      <c r="D65" s="2">
        <v>922649</v>
      </c>
      <c r="E65" s="3">
        <f t="shared" si="0"/>
        <v>23851</v>
      </c>
      <c r="F65" s="63" t="s">
        <v>494</v>
      </c>
      <c r="G65" s="20"/>
      <c r="H65" s="78">
        <v>968780</v>
      </c>
      <c r="I65" s="1">
        <f t="shared" si="1"/>
        <v>46131</v>
      </c>
      <c r="J65" s="95" t="s">
        <v>444</v>
      </c>
      <c r="K65" s="103">
        <v>968780</v>
      </c>
      <c r="L65" s="118">
        <f t="shared" si="2"/>
        <v>0</v>
      </c>
      <c r="M65" s="110"/>
      <c r="N65" s="78">
        <v>968780</v>
      </c>
      <c r="O65" s="3">
        <f t="shared" si="3"/>
        <v>0</v>
      </c>
      <c r="P65" s="135"/>
    </row>
    <row r="66" spans="1:16" ht="30" customHeight="1">
      <c r="A66" s="155"/>
      <c r="B66" s="7" t="s">
        <v>63</v>
      </c>
      <c r="C66" s="2">
        <v>7438</v>
      </c>
      <c r="D66" s="2">
        <v>6265</v>
      </c>
      <c r="E66" s="3">
        <f t="shared" si="0"/>
        <v>-1173</v>
      </c>
      <c r="F66" s="63" t="s">
        <v>493</v>
      </c>
      <c r="G66" s="20"/>
      <c r="H66" s="78">
        <v>6630</v>
      </c>
      <c r="I66" s="1">
        <f t="shared" si="1"/>
        <v>365</v>
      </c>
      <c r="J66" s="95" t="s">
        <v>445</v>
      </c>
      <c r="K66" s="103">
        <v>6630</v>
      </c>
      <c r="L66" s="118">
        <f t="shared" si="2"/>
        <v>0</v>
      </c>
      <c r="M66" s="110"/>
      <c r="N66" s="78">
        <v>6630</v>
      </c>
      <c r="O66" s="3">
        <f t="shared" si="3"/>
        <v>0</v>
      </c>
      <c r="P66" s="135"/>
    </row>
    <row r="67" spans="1:16" ht="40.5" customHeight="1">
      <c r="A67" s="155"/>
      <c r="B67" s="7" t="s">
        <v>64</v>
      </c>
      <c r="C67" s="2">
        <v>26321</v>
      </c>
      <c r="D67" s="2">
        <v>26477</v>
      </c>
      <c r="E67" s="3">
        <f t="shared" si="0"/>
        <v>156</v>
      </c>
      <c r="F67" s="100" t="s">
        <v>496</v>
      </c>
      <c r="G67" s="20"/>
      <c r="H67" s="78">
        <v>29839</v>
      </c>
      <c r="I67" s="1">
        <f t="shared" si="1"/>
        <v>3362</v>
      </c>
      <c r="J67" s="95" t="s">
        <v>446</v>
      </c>
      <c r="K67" s="103">
        <v>29839</v>
      </c>
      <c r="L67" s="118">
        <f t="shared" si="2"/>
        <v>0</v>
      </c>
      <c r="M67" s="110"/>
      <c r="N67" s="78">
        <v>29839</v>
      </c>
      <c r="O67" s="3">
        <f t="shared" si="3"/>
        <v>0</v>
      </c>
      <c r="P67" s="135"/>
    </row>
    <row r="68" spans="1:16" ht="40.5" customHeight="1">
      <c r="A68" s="155"/>
      <c r="B68" s="7" t="s">
        <v>65</v>
      </c>
      <c r="C68" s="2">
        <v>559907</v>
      </c>
      <c r="D68" s="2">
        <v>569284</v>
      </c>
      <c r="E68" s="3">
        <f t="shared" ref="E68:E131" si="4">D68-C68</f>
        <v>9377</v>
      </c>
      <c r="F68" s="100" t="s">
        <v>495</v>
      </c>
      <c r="G68" s="20"/>
      <c r="H68" s="78">
        <v>569284</v>
      </c>
      <c r="I68" s="1">
        <f t="shared" ref="I68:I131" si="5">H68-D68</f>
        <v>0</v>
      </c>
      <c r="J68" s="95"/>
      <c r="K68" s="103">
        <v>569284</v>
      </c>
      <c r="L68" s="118">
        <f t="shared" si="2"/>
        <v>0</v>
      </c>
      <c r="M68" s="110"/>
      <c r="N68" s="78">
        <v>569284</v>
      </c>
      <c r="O68" s="3">
        <f t="shared" si="3"/>
        <v>0</v>
      </c>
      <c r="P68" s="135"/>
    </row>
    <row r="69" spans="1:16" ht="30" customHeight="1">
      <c r="A69" s="155"/>
      <c r="B69" s="7" t="s">
        <v>66</v>
      </c>
      <c r="C69" s="2">
        <v>63044</v>
      </c>
      <c r="D69" s="8">
        <v>0</v>
      </c>
      <c r="E69" s="3">
        <f t="shared" si="4"/>
        <v>-63044</v>
      </c>
      <c r="F69" s="55"/>
      <c r="G69" s="20"/>
      <c r="H69" s="78">
        <v>0</v>
      </c>
      <c r="I69" s="1">
        <f t="shared" si="5"/>
        <v>0</v>
      </c>
      <c r="J69" s="95"/>
      <c r="K69" s="103">
        <v>0</v>
      </c>
      <c r="L69" s="118">
        <f t="shared" ref="L69:L132" si="6">K69-H69</f>
        <v>0</v>
      </c>
      <c r="M69" s="110"/>
      <c r="N69" s="78">
        <v>262035</v>
      </c>
      <c r="O69" s="3">
        <f t="shared" ref="O69:O132" si="7">N69-K69</f>
        <v>262035</v>
      </c>
      <c r="P69" s="135" t="s">
        <v>549</v>
      </c>
    </row>
    <row r="70" spans="1:16" ht="30" customHeight="1">
      <c r="A70" s="155"/>
      <c r="B70" s="7" t="s">
        <v>67</v>
      </c>
      <c r="C70" s="8">
        <v>36</v>
      </c>
      <c r="D70" s="8">
        <v>36</v>
      </c>
      <c r="E70" s="3">
        <f t="shared" si="4"/>
        <v>0</v>
      </c>
      <c r="F70" s="55"/>
      <c r="G70" s="20"/>
      <c r="H70" s="78">
        <v>36</v>
      </c>
      <c r="I70" s="1">
        <f t="shared" si="5"/>
        <v>0</v>
      </c>
      <c r="J70" s="95"/>
      <c r="K70" s="103">
        <v>36</v>
      </c>
      <c r="L70" s="118">
        <f t="shared" si="6"/>
        <v>0</v>
      </c>
      <c r="M70" s="110"/>
      <c r="N70" s="78">
        <v>36</v>
      </c>
      <c r="O70" s="3">
        <f t="shared" si="7"/>
        <v>0</v>
      </c>
      <c r="P70" s="135"/>
    </row>
    <row r="71" spans="1:16" ht="30" customHeight="1" thickBot="1">
      <c r="A71" s="155"/>
      <c r="B71" s="37" t="s">
        <v>68</v>
      </c>
      <c r="C71" s="38">
        <f>SUM(C61:C70)</f>
        <v>1695006</v>
      </c>
      <c r="D71" s="38">
        <f>SUM(D61:D70)</f>
        <v>1658762</v>
      </c>
      <c r="E71" s="39">
        <f t="shared" si="4"/>
        <v>-36244</v>
      </c>
      <c r="F71" s="57"/>
      <c r="G71" s="40"/>
      <c r="H71" s="85">
        <f>SUM(H61:H70)</f>
        <v>1708620</v>
      </c>
      <c r="I71" s="41">
        <f t="shared" si="5"/>
        <v>49858</v>
      </c>
      <c r="J71" s="96"/>
      <c r="K71" s="104">
        <f>SUM(K61:K70)</f>
        <v>1708620</v>
      </c>
      <c r="L71" s="119">
        <f t="shared" si="6"/>
        <v>0</v>
      </c>
      <c r="M71" s="111"/>
      <c r="N71" s="54">
        <f>SUM(N61:N70)</f>
        <v>1970655</v>
      </c>
      <c r="O71" s="39">
        <f t="shared" si="7"/>
        <v>262035</v>
      </c>
      <c r="P71" s="136"/>
    </row>
    <row r="72" spans="1:16" ht="30" customHeight="1">
      <c r="A72" s="155"/>
      <c r="B72" s="7" t="s">
        <v>69</v>
      </c>
      <c r="C72" s="2">
        <v>51253</v>
      </c>
      <c r="D72" s="2">
        <v>47756</v>
      </c>
      <c r="E72" s="3">
        <f t="shared" si="4"/>
        <v>-3497</v>
      </c>
      <c r="F72" s="62" t="s">
        <v>497</v>
      </c>
      <c r="G72" s="20"/>
      <c r="H72" s="78">
        <v>46597</v>
      </c>
      <c r="I72" s="1">
        <f t="shared" si="5"/>
        <v>-1159</v>
      </c>
      <c r="J72" s="95" t="s">
        <v>447</v>
      </c>
      <c r="K72" s="103">
        <v>46597</v>
      </c>
      <c r="L72" s="118">
        <f t="shared" si="6"/>
        <v>0</v>
      </c>
      <c r="M72" s="110"/>
      <c r="N72" s="78">
        <v>48587</v>
      </c>
      <c r="O72" s="3">
        <f t="shared" si="7"/>
        <v>1990</v>
      </c>
      <c r="P72" s="135" t="s">
        <v>538</v>
      </c>
    </row>
    <row r="73" spans="1:16" ht="30" customHeight="1">
      <c r="A73" s="155"/>
      <c r="B73" s="7" t="s">
        <v>70</v>
      </c>
      <c r="C73" s="2">
        <v>10550</v>
      </c>
      <c r="D73" s="2">
        <v>10247</v>
      </c>
      <c r="E73" s="3">
        <f t="shared" si="4"/>
        <v>-303</v>
      </c>
      <c r="F73" s="63" t="s">
        <v>498</v>
      </c>
      <c r="G73" s="20"/>
      <c r="H73" s="78">
        <v>10284</v>
      </c>
      <c r="I73" s="1">
        <f t="shared" si="5"/>
        <v>37</v>
      </c>
      <c r="J73" s="95"/>
      <c r="K73" s="103">
        <v>10284</v>
      </c>
      <c r="L73" s="118">
        <f t="shared" si="6"/>
        <v>0</v>
      </c>
      <c r="M73" s="110"/>
      <c r="N73" s="78">
        <v>10284</v>
      </c>
      <c r="O73" s="3">
        <f t="shared" si="7"/>
        <v>0</v>
      </c>
      <c r="P73" s="135"/>
    </row>
    <row r="74" spans="1:16" ht="30" customHeight="1">
      <c r="A74" s="155"/>
      <c r="B74" s="7" t="s">
        <v>71</v>
      </c>
      <c r="C74" s="2">
        <v>4305</v>
      </c>
      <c r="D74" s="2">
        <v>3805</v>
      </c>
      <c r="E74" s="3">
        <f t="shared" si="4"/>
        <v>-500</v>
      </c>
      <c r="F74" s="63" t="s">
        <v>499</v>
      </c>
      <c r="G74" s="20"/>
      <c r="H74" s="78">
        <v>3805</v>
      </c>
      <c r="I74" s="1">
        <f t="shared" si="5"/>
        <v>0</v>
      </c>
      <c r="J74" s="95"/>
      <c r="K74" s="103">
        <v>3805</v>
      </c>
      <c r="L74" s="118">
        <f t="shared" si="6"/>
        <v>0</v>
      </c>
      <c r="M74" s="110"/>
      <c r="N74" s="78">
        <v>3805</v>
      </c>
      <c r="O74" s="3">
        <f t="shared" si="7"/>
        <v>0</v>
      </c>
      <c r="P74" s="135"/>
    </row>
    <row r="75" spans="1:16" ht="30" customHeight="1">
      <c r="A75" s="155"/>
      <c r="B75" s="7" t="s">
        <v>72</v>
      </c>
      <c r="C75" s="2">
        <v>8261</v>
      </c>
      <c r="D75" s="2">
        <v>7363</v>
      </c>
      <c r="E75" s="3">
        <f t="shared" si="4"/>
        <v>-898</v>
      </c>
      <c r="F75" s="63" t="s">
        <v>500</v>
      </c>
      <c r="G75" s="20"/>
      <c r="H75" s="78">
        <v>7363</v>
      </c>
      <c r="I75" s="1">
        <f t="shared" si="5"/>
        <v>0</v>
      </c>
      <c r="J75" s="95"/>
      <c r="K75" s="103">
        <v>7363</v>
      </c>
      <c r="L75" s="118">
        <f t="shared" si="6"/>
        <v>0</v>
      </c>
      <c r="M75" s="110"/>
      <c r="N75" s="78">
        <v>7363</v>
      </c>
      <c r="O75" s="3">
        <f t="shared" si="7"/>
        <v>0</v>
      </c>
      <c r="P75" s="135"/>
    </row>
    <row r="76" spans="1:16" ht="30" customHeight="1">
      <c r="A76" s="155"/>
      <c r="B76" s="7" t="s">
        <v>73</v>
      </c>
      <c r="C76" s="8">
        <v>409</v>
      </c>
      <c r="D76" s="8">
        <v>338</v>
      </c>
      <c r="E76" s="3">
        <f t="shared" si="4"/>
        <v>-71</v>
      </c>
      <c r="F76" s="63" t="s">
        <v>501</v>
      </c>
      <c r="G76" s="20"/>
      <c r="H76" s="78">
        <v>2558</v>
      </c>
      <c r="I76" s="1">
        <f t="shared" si="5"/>
        <v>2220</v>
      </c>
      <c r="J76" s="95" t="s">
        <v>448</v>
      </c>
      <c r="K76" s="103">
        <v>2558</v>
      </c>
      <c r="L76" s="118">
        <f t="shared" si="6"/>
        <v>0</v>
      </c>
      <c r="M76" s="110"/>
      <c r="N76" s="78">
        <v>2558</v>
      </c>
      <c r="O76" s="3">
        <f t="shared" si="7"/>
        <v>0</v>
      </c>
      <c r="P76" s="135"/>
    </row>
    <row r="77" spans="1:16" ht="22.5">
      <c r="A77" s="155"/>
      <c r="B77" s="7" t="s">
        <v>74</v>
      </c>
      <c r="C77" s="8">
        <v>676</v>
      </c>
      <c r="D77" s="8">
        <v>456</v>
      </c>
      <c r="E77" s="3">
        <f t="shared" si="4"/>
        <v>-220</v>
      </c>
      <c r="F77" s="63" t="s">
        <v>502</v>
      </c>
      <c r="G77" s="20"/>
      <c r="H77" s="78">
        <v>456</v>
      </c>
      <c r="I77" s="1">
        <f t="shared" si="5"/>
        <v>0</v>
      </c>
      <c r="J77" s="95"/>
      <c r="K77" s="103">
        <v>456</v>
      </c>
      <c r="L77" s="118">
        <f t="shared" si="6"/>
        <v>0</v>
      </c>
      <c r="M77" s="110"/>
      <c r="N77" s="78">
        <v>456</v>
      </c>
      <c r="O77" s="3">
        <f t="shared" si="7"/>
        <v>0</v>
      </c>
      <c r="P77" s="135"/>
    </row>
    <row r="78" spans="1:16" ht="30" customHeight="1">
      <c r="A78" s="155"/>
      <c r="B78" s="7" t="s">
        <v>75</v>
      </c>
      <c r="C78" s="2">
        <v>668865</v>
      </c>
      <c r="D78" s="2">
        <v>709096</v>
      </c>
      <c r="E78" s="3">
        <f t="shared" si="4"/>
        <v>40231</v>
      </c>
      <c r="F78" s="88" t="s">
        <v>503</v>
      </c>
      <c r="G78" s="20"/>
      <c r="H78" s="78">
        <v>708572</v>
      </c>
      <c r="I78" s="1">
        <f t="shared" si="5"/>
        <v>-524</v>
      </c>
      <c r="J78" s="95"/>
      <c r="K78" s="103">
        <v>710220</v>
      </c>
      <c r="L78" s="118">
        <f t="shared" si="6"/>
        <v>1648</v>
      </c>
      <c r="M78" s="116"/>
      <c r="N78" s="78">
        <v>710170</v>
      </c>
      <c r="O78" s="3">
        <f t="shared" si="7"/>
        <v>-50</v>
      </c>
      <c r="P78" s="135"/>
    </row>
    <row r="79" spans="1:16" ht="30" customHeight="1">
      <c r="A79" s="155"/>
      <c r="B79" s="7" t="s">
        <v>76</v>
      </c>
      <c r="C79" s="8">
        <v>0</v>
      </c>
      <c r="D79" s="2">
        <v>1131</v>
      </c>
      <c r="E79" s="3">
        <f t="shared" si="4"/>
        <v>1131</v>
      </c>
      <c r="F79" s="55" t="s">
        <v>520</v>
      </c>
      <c r="G79" s="20"/>
      <c r="H79" s="78">
        <v>0</v>
      </c>
      <c r="I79" s="1">
        <f t="shared" si="5"/>
        <v>-1131</v>
      </c>
      <c r="J79" s="95" t="s">
        <v>434</v>
      </c>
      <c r="K79" s="103">
        <v>0</v>
      </c>
      <c r="L79" s="118">
        <f t="shared" si="6"/>
        <v>0</v>
      </c>
      <c r="M79" s="110"/>
      <c r="N79" s="78">
        <v>0</v>
      </c>
      <c r="O79" s="3">
        <f t="shared" si="7"/>
        <v>0</v>
      </c>
      <c r="P79" s="135"/>
    </row>
    <row r="80" spans="1:16" ht="30" customHeight="1" thickBot="1">
      <c r="A80" s="155"/>
      <c r="B80" s="37" t="s">
        <v>77</v>
      </c>
      <c r="C80" s="38">
        <f>SUM(C72:C79)</f>
        <v>744319</v>
      </c>
      <c r="D80" s="38">
        <f>SUM(D72:D79)</f>
        <v>780192</v>
      </c>
      <c r="E80" s="39">
        <f t="shared" si="4"/>
        <v>35873</v>
      </c>
      <c r="F80" s="57"/>
      <c r="G80" s="40"/>
      <c r="H80" s="85">
        <f>SUM(H72:H79)</f>
        <v>779635</v>
      </c>
      <c r="I80" s="41">
        <f t="shared" si="5"/>
        <v>-557</v>
      </c>
      <c r="J80" s="96"/>
      <c r="K80" s="104">
        <f>SUM(K72:K79)</f>
        <v>781283</v>
      </c>
      <c r="L80" s="119">
        <f t="shared" si="6"/>
        <v>1648</v>
      </c>
      <c r="M80" s="111"/>
      <c r="N80" s="54">
        <f>SUM(N72:N79)</f>
        <v>783223</v>
      </c>
      <c r="O80" s="39">
        <f t="shared" si="7"/>
        <v>1940</v>
      </c>
      <c r="P80" s="136"/>
    </row>
    <row r="81" spans="1:16" ht="33" customHeight="1">
      <c r="A81" s="155"/>
      <c r="B81" s="7" t="s">
        <v>78</v>
      </c>
      <c r="C81" s="2">
        <v>113134</v>
      </c>
      <c r="D81" s="2">
        <v>189414</v>
      </c>
      <c r="E81" s="3">
        <f t="shared" si="4"/>
        <v>76280</v>
      </c>
      <c r="F81" s="62" t="s">
        <v>504</v>
      </c>
      <c r="G81" s="20"/>
      <c r="H81" s="78">
        <v>189414</v>
      </c>
      <c r="I81" s="1">
        <f t="shared" si="5"/>
        <v>0</v>
      </c>
      <c r="J81" s="95"/>
      <c r="K81" s="103">
        <v>189414</v>
      </c>
      <c r="L81" s="118">
        <f t="shared" si="6"/>
        <v>0</v>
      </c>
      <c r="M81" s="110"/>
      <c r="N81" s="78">
        <v>186664</v>
      </c>
      <c r="O81" s="3">
        <f t="shared" si="7"/>
        <v>-2750</v>
      </c>
      <c r="P81" s="135" t="s">
        <v>536</v>
      </c>
    </row>
    <row r="82" spans="1:16" ht="43.5" customHeight="1">
      <c r="A82" s="155"/>
      <c r="B82" s="7" t="s">
        <v>79</v>
      </c>
      <c r="C82" s="2">
        <v>1583316</v>
      </c>
      <c r="D82" s="2">
        <v>1575809</v>
      </c>
      <c r="E82" s="3">
        <f t="shared" si="4"/>
        <v>-7507</v>
      </c>
      <c r="F82" s="63" t="s">
        <v>505</v>
      </c>
      <c r="G82" s="20"/>
      <c r="H82" s="78">
        <v>1601846</v>
      </c>
      <c r="I82" s="1">
        <f t="shared" si="5"/>
        <v>26037</v>
      </c>
      <c r="J82" s="95" t="s">
        <v>449</v>
      </c>
      <c r="K82" s="103">
        <v>1601846</v>
      </c>
      <c r="L82" s="118">
        <f t="shared" si="6"/>
        <v>0</v>
      </c>
      <c r="M82" s="110"/>
      <c r="N82" s="78">
        <v>1601846</v>
      </c>
      <c r="O82" s="3">
        <f t="shared" si="7"/>
        <v>0</v>
      </c>
      <c r="P82" s="135"/>
    </row>
    <row r="83" spans="1:16" ht="30" customHeight="1">
      <c r="A83" s="155"/>
      <c r="B83" s="7" t="s">
        <v>80</v>
      </c>
      <c r="C83" s="2">
        <v>906387</v>
      </c>
      <c r="D83" s="2">
        <v>1024798</v>
      </c>
      <c r="E83" s="3">
        <f t="shared" si="4"/>
        <v>118411</v>
      </c>
      <c r="F83" s="100" t="s">
        <v>506</v>
      </c>
      <c r="G83" s="20"/>
      <c r="H83" s="78">
        <v>984565</v>
      </c>
      <c r="I83" s="1">
        <f t="shared" si="5"/>
        <v>-40233</v>
      </c>
      <c r="J83" s="95" t="s">
        <v>450</v>
      </c>
      <c r="K83" s="103">
        <v>984565</v>
      </c>
      <c r="L83" s="118">
        <f t="shared" si="6"/>
        <v>0</v>
      </c>
      <c r="M83" s="110"/>
      <c r="N83" s="78">
        <v>984565</v>
      </c>
      <c r="O83" s="3">
        <f t="shared" si="7"/>
        <v>0</v>
      </c>
      <c r="P83" s="135"/>
    </row>
    <row r="84" spans="1:16" ht="30" customHeight="1">
      <c r="A84" s="155"/>
      <c r="B84" s="7" t="s">
        <v>81</v>
      </c>
      <c r="C84" s="2">
        <v>32208</v>
      </c>
      <c r="D84" s="8">
        <v>0</v>
      </c>
      <c r="E84" s="3">
        <f t="shared" si="4"/>
        <v>-32208</v>
      </c>
      <c r="F84" s="55"/>
      <c r="G84" s="20"/>
      <c r="H84" s="78">
        <v>0</v>
      </c>
      <c r="I84" s="1">
        <f t="shared" si="5"/>
        <v>0</v>
      </c>
      <c r="J84" s="95"/>
      <c r="K84" s="103">
        <v>0</v>
      </c>
      <c r="L84" s="118">
        <f t="shared" si="6"/>
        <v>0</v>
      </c>
      <c r="M84" s="110"/>
      <c r="N84" s="78">
        <v>0</v>
      </c>
      <c r="O84" s="3">
        <f t="shared" si="7"/>
        <v>0</v>
      </c>
      <c r="P84" s="135"/>
    </row>
    <row r="85" spans="1:16" ht="30" customHeight="1" thickBot="1">
      <c r="A85" s="155"/>
      <c r="B85" s="37" t="s">
        <v>82</v>
      </c>
      <c r="C85" s="38">
        <f>SUM(C81:C84)</f>
        <v>2635045</v>
      </c>
      <c r="D85" s="38">
        <f>SUM(D81:D84)</f>
        <v>2790021</v>
      </c>
      <c r="E85" s="39">
        <f t="shared" si="4"/>
        <v>154976</v>
      </c>
      <c r="F85" s="57"/>
      <c r="G85" s="40"/>
      <c r="H85" s="54">
        <f>SUM(H81:H84)</f>
        <v>2775825</v>
      </c>
      <c r="I85" s="41">
        <f t="shared" si="5"/>
        <v>-14196</v>
      </c>
      <c r="J85" s="96"/>
      <c r="K85" s="104">
        <f>SUM(K81:K84)</f>
        <v>2775825</v>
      </c>
      <c r="L85" s="119">
        <f t="shared" si="6"/>
        <v>0</v>
      </c>
      <c r="M85" s="111"/>
      <c r="N85" s="54">
        <f>SUM(N81:N84)</f>
        <v>2773075</v>
      </c>
      <c r="O85" s="39">
        <f t="shared" si="7"/>
        <v>-2750</v>
      </c>
      <c r="P85" s="136"/>
    </row>
    <row r="86" spans="1:16" ht="42.75" customHeight="1">
      <c r="A86" s="155"/>
      <c r="B86" s="7" t="s">
        <v>83</v>
      </c>
      <c r="C86" s="2">
        <v>454335</v>
      </c>
      <c r="D86" s="2">
        <v>477051</v>
      </c>
      <c r="E86" s="3">
        <f t="shared" si="4"/>
        <v>22716</v>
      </c>
      <c r="F86" s="62" t="s">
        <v>507</v>
      </c>
      <c r="G86" s="20"/>
      <c r="H86" s="78">
        <v>477051</v>
      </c>
      <c r="I86" s="1">
        <f t="shared" si="5"/>
        <v>0</v>
      </c>
      <c r="J86" s="95"/>
      <c r="K86" s="103">
        <v>477051</v>
      </c>
      <c r="L86" s="118">
        <f t="shared" si="6"/>
        <v>0</v>
      </c>
      <c r="M86" s="110"/>
      <c r="N86" s="78">
        <v>477051</v>
      </c>
      <c r="O86" s="3">
        <f t="shared" si="7"/>
        <v>0</v>
      </c>
      <c r="P86" s="135"/>
    </row>
    <row r="87" spans="1:16" ht="30" customHeight="1">
      <c r="A87" s="155"/>
      <c r="B87" s="7" t="s">
        <v>84</v>
      </c>
      <c r="C87" s="2">
        <v>728618</v>
      </c>
      <c r="D87" s="2">
        <v>689172</v>
      </c>
      <c r="E87" s="3">
        <f t="shared" si="4"/>
        <v>-39446</v>
      </c>
      <c r="F87" s="63" t="s">
        <v>508</v>
      </c>
      <c r="G87" s="20"/>
      <c r="H87" s="78">
        <v>689172</v>
      </c>
      <c r="I87" s="1">
        <f t="shared" si="5"/>
        <v>0</v>
      </c>
      <c r="J87" s="95"/>
      <c r="K87" s="103">
        <v>689172</v>
      </c>
      <c r="L87" s="118">
        <f t="shared" si="6"/>
        <v>0</v>
      </c>
      <c r="M87" s="110"/>
      <c r="N87" s="78">
        <v>689172</v>
      </c>
      <c r="O87" s="3">
        <f t="shared" si="7"/>
        <v>0</v>
      </c>
      <c r="P87" s="135"/>
    </row>
    <row r="88" spans="1:16" ht="30" customHeight="1">
      <c r="A88" s="155"/>
      <c r="B88" s="7" t="s">
        <v>85</v>
      </c>
      <c r="C88" s="8">
        <v>5</v>
      </c>
      <c r="D88" s="8">
        <v>5</v>
      </c>
      <c r="E88" s="3">
        <f t="shared" si="4"/>
        <v>0</v>
      </c>
      <c r="F88" s="63" t="s">
        <v>509</v>
      </c>
      <c r="G88" s="20"/>
      <c r="H88" s="78">
        <v>5</v>
      </c>
      <c r="I88" s="1">
        <f t="shared" si="5"/>
        <v>0</v>
      </c>
      <c r="J88" s="95"/>
      <c r="K88" s="103">
        <v>5</v>
      </c>
      <c r="L88" s="118">
        <f t="shared" si="6"/>
        <v>0</v>
      </c>
      <c r="M88" s="110"/>
      <c r="N88" s="78">
        <v>5</v>
      </c>
      <c r="O88" s="3">
        <f t="shared" si="7"/>
        <v>0</v>
      </c>
      <c r="P88" s="135"/>
    </row>
    <row r="89" spans="1:16" ht="30" customHeight="1">
      <c r="A89" s="155"/>
      <c r="B89" s="7" t="s">
        <v>86</v>
      </c>
      <c r="C89" s="8">
        <v>258</v>
      </c>
      <c r="D89" s="8">
        <v>216</v>
      </c>
      <c r="E89" s="3">
        <f t="shared" si="4"/>
        <v>-42</v>
      </c>
      <c r="F89" s="63" t="s">
        <v>510</v>
      </c>
      <c r="G89" s="20"/>
      <c r="H89" s="78">
        <v>216</v>
      </c>
      <c r="I89" s="1">
        <f t="shared" si="5"/>
        <v>0</v>
      </c>
      <c r="J89" s="95"/>
      <c r="K89" s="103">
        <v>216</v>
      </c>
      <c r="L89" s="118">
        <f t="shared" si="6"/>
        <v>0</v>
      </c>
      <c r="M89" s="110"/>
      <c r="N89" s="78">
        <v>216</v>
      </c>
      <c r="O89" s="3">
        <f t="shared" si="7"/>
        <v>0</v>
      </c>
      <c r="P89" s="135"/>
    </row>
    <row r="90" spans="1:16" ht="30" customHeight="1">
      <c r="A90" s="155"/>
      <c r="B90" s="7" t="s">
        <v>87</v>
      </c>
      <c r="C90" s="2">
        <v>559440</v>
      </c>
      <c r="D90" s="2">
        <v>666009</v>
      </c>
      <c r="E90" s="3">
        <f t="shared" si="4"/>
        <v>106569</v>
      </c>
      <c r="F90" s="63" t="s">
        <v>511</v>
      </c>
      <c r="G90" s="20"/>
      <c r="H90" s="78">
        <v>666009</v>
      </c>
      <c r="I90" s="1">
        <f t="shared" si="5"/>
        <v>0</v>
      </c>
      <c r="J90" s="95"/>
      <c r="K90" s="103">
        <v>666009</v>
      </c>
      <c r="L90" s="118">
        <f t="shared" si="6"/>
        <v>0</v>
      </c>
      <c r="M90" s="110"/>
      <c r="N90" s="78">
        <v>666009</v>
      </c>
      <c r="O90" s="3">
        <f t="shared" si="7"/>
        <v>0</v>
      </c>
      <c r="P90" s="135"/>
    </row>
    <row r="91" spans="1:16" ht="30" customHeight="1">
      <c r="A91" s="155"/>
      <c r="B91" s="7" t="s">
        <v>88</v>
      </c>
      <c r="C91" s="2">
        <v>1284</v>
      </c>
      <c r="D91" s="2">
        <v>1284</v>
      </c>
      <c r="E91" s="3">
        <f t="shared" si="4"/>
        <v>0</v>
      </c>
      <c r="F91" s="63" t="s">
        <v>512</v>
      </c>
      <c r="G91" s="20"/>
      <c r="H91" s="78">
        <v>1284</v>
      </c>
      <c r="I91" s="1">
        <f t="shared" si="5"/>
        <v>0</v>
      </c>
      <c r="J91" s="95"/>
      <c r="K91" s="103">
        <v>1284</v>
      </c>
      <c r="L91" s="118">
        <f t="shared" si="6"/>
        <v>0</v>
      </c>
      <c r="M91" s="110"/>
      <c r="N91" s="78">
        <v>1284</v>
      </c>
      <c r="O91" s="3">
        <f t="shared" si="7"/>
        <v>0</v>
      </c>
      <c r="P91" s="135"/>
    </row>
    <row r="92" spans="1:16" ht="30" customHeight="1">
      <c r="A92" s="155"/>
      <c r="B92" s="7" t="s">
        <v>89</v>
      </c>
      <c r="C92" s="8">
        <v>327</v>
      </c>
      <c r="D92" s="8">
        <v>327</v>
      </c>
      <c r="E92" s="3">
        <f t="shared" si="4"/>
        <v>0</v>
      </c>
      <c r="F92" s="63" t="s">
        <v>513</v>
      </c>
      <c r="G92" s="20"/>
      <c r="H92" s="78">
        <v>327</v>
      </c>
      <c r="I92" s="1">
        <f t="shared" si="5"/>
        <v>0</v>
      </c>
      <c r="J92" s="95"/>
      <c r="K92" s="103">
        <v>327</v>
      </c>
      <c r="L92" s="118">
        <f t="shared" si="6"/>
        <v>0</v>
      </c>
      <c r="M92" s="110"/>
      <c r="N92" s="78">
        <v>327</v>
      </c>
      <c r="O92" s="3">
        <f t="shared" si="7"/>
        <v>0</v>
      </c>
      <c r="P92" s="135"/>
    </row>
    <row r="93" spans="1:16" ht="30" customHeight="1" thickBot="1">
      <c r="A93" s="155"/>
      <c r="B93" s="37" t="s">
        <v>90</v>
      </c>
      <c r="C93" s="38">
        <f>SUM(C86:C92)</f>
        <v>1744267</v>
      </c>
      <c r="D93" s="38">
        <f>SUM(D86:D92)</f>
        <v>1834064</v>
      </c>
      <c r="E93" s="39">
        <f t="shared" si="4"/>
        <v>89797</v>
      </c>
      <c r="F93" s="57"/>
      <c r="G93" s="40"/>
      <c r="H93" s="54">
        <f>SUM(H86:H92)</f>
        <v>1834064</v>
      </c>
      <c r="I93" s="41">
        <f t="shared" si="5"/>
        <v>0</v>
      </c>
      <c r="J93" s="96"/>
      <c r="K93" s="104">
        <f>SUM(K86:K92)</f>
        <v>1834064</v>
      </c>
      <c r="L93" s="119">
        <f t="shared" si="6"/>
        <v>0</v>
      </c>
      <c r="M93" s="111"/>
      <c r="N93" s="54">
        <f>SUM(N86:N92)</f>
        <v>1834064</v>
      </c>
      <c r="O93" s="39">
        <f t="shared" si="7"/>
        <v>0</v>
      </c>
      <c r="P93" s="136"/>
    </row>
    <row r="94" spans="1:16" ht="30" customHeight="1">
      <c r="A94" s="155"/>
      <c r="B94" s="7" t="s">
        <v>91</v>
      </c>
      <c r="C94" s="2">
        <v>15149</v>
      </c>
      <c r="D94" s="2">
        <v>406153</v>
      </c>
      <c r="E94" s="3">
        <f t="shared" si="4"/>
        <v>391004</v>
      </c>
      <c r="F94" s="101" t="s">
        <v>514</v>
      </c>
      <c r="G94" s="20"/>
      <c r="H94" s="78">
        <v>366752</v>
      </c>
      <c r="I94" s="1">
        <f t="shared" si="5"/>
        <v>-39401</v>
      </c>
      <c r="J94" s="95" t="s">
        <v>451</v>
      </c>
      <c r="K94" s="103">
        <v>16552</v>
      </c>
      <c r="L94" s="118">
        <f t="shared" si="6"/>
        <v>-350200</v>
      </c>
      <c r="M94" s="116" t="s">
        <v>526</v>
      </c>
      <c r="N94" s="78">
        <v>16552</v>
      </c>
      <c r="O94" s="3">
        <f t="shared" si="7"/>
        <v>0</v>
      </c>
      <c r="P94" s="135"/>
    </row>
    <row r="95" spans="1:16" ht="40.5" customHeight="1">
      <c r="A95" s="155"/>
      <c r="B95" s="7" t="s">
        <v>92</v>
      </c>
      <c r="C95" s="2">
        <v>188920</v>
      </c>
      <c r="D95" s="2">
        <v>180080</v>
      </c>
      <c r="E95" s="3">
        <f t="shared" si="4"/>
        <v>-8840</v>
      </c>
      <c r="F95" s="63" t="s">
        <v>515</v>
      </c>
      <c r="G95" s="20"/>
      <c r="H95" s="78">
        <v>179447</v>
      </c>
      <c r="I95" s="1">
        <f t="shared" si="5"/>
        <v>-633</v>
      </c>
      <c r="J95" s="95" t="s">
        <v>452</v>
      </c>
      <c r="K95" s="103">
        <v>179447</v>
      </c>
      <c r="L95" s="118">
        <f t="shared" si="6"/>
        <v>0</v>
      </c>
      <c r="M95" s="110"/>
      <c r="N95" s="78">
        <v>179447</v>
      </c>
      <c r="O95" s="3">
        <f t="shared" si="7"/>
        <v>0</v>
      </c>
      <c r="P95" s="135"/>
    </row>
    <row r="96" spans="1:16" ht="30" customHeight="1">
      <c r="A96" s="155"/>
      <c r="B96" s="7" t="s">
        <v>93</v>
      </c>
      <c r="C96" s="2">
        <v>202174</v>
      </c>
      <c r="D96" s="2">
        <v>224101</v>
      </c>
      <c r="E96" s="3">
        <f t="shared" si="4"/>
        <v>21927</v>
      </c>
      <c r="F96" s="63" t="s">
        <v>516</v>
      </c>
      <c r="G96" s="20"/>
      <c r="H96" s="78">
        <v>230608</v>
      </c>
      <c r="I96" s="1">
        <f t="shared" si="5"/>
        <v>6507</v>
      </c>
      <c r="J96" s="95" t="s">
        <v>453</v>
      </c>
      <c r="K96" s="103">
        <v>230608</v>
      </c>
      <c r="L96" s="118">
        <f t="shared" si="6"/>
        <v>0</v>
      </c>
      <c r="M96" s="110"/>
      <c r="N96" s="78">
        <v>230608</v>
      </c>
      <c r="O96" s="3">
        <f t="shared" si="7"/>
        <v>0</v>
      </c>
      <c r="P96" s="135"/>
    </row>
    <row r="97" spans="1:16" ht="42.75" customHeight="1">
      <c r="A97" s="155"/>
      <c r="B97" s="7" t="s">
        <v>94</v>
      </c>
      <c r="C97" s="2">
        <v>19773</v>
      </c>
      <c r="D97" s="2">
        <v>17951</v>
      </c>
      <c r="E97" s="3">
        <f t="shared" si="4"/>
        <v>-1822</v>
      </c>
      <c r="F97" s="63" t="s">
        <v>517</v>
      </c>
      <c r="G97" s="20"/>
      <c r="H97" s="78">
        <v>17951</v>
      </c>
      <c r="I97" s="1">
        <f t="shared" si="5"/>
        <v>0</v>
      </c>
      <c r="J97" s="95"/>
      <c r="K97" s="103">
        <v>17951</v>
      </c>
      <c r="L97" s="118">
        <f t="shared" si="6"/>
        <v>0</v>
      </c>
      <c r="M97" s="110"/>
      <c r="N97" s="78">
        <v>17951</v>
      </c>
      <c r="O97" s="3">
        <f t="shared" si="7"/>
        <v>0</v>
      </c>
      <c r="P97" s="135"/>
    </row>
    <row r="98" spans="1:16" ht="30" customHeight="1">
      <c r="A98" s="155"/>
      <c r="B98" s="7" t="s">
        <v>95</v>
      </c>
      <c r="C98" s="2">
        <v>11281</v>
      </c>
      <c r="D98" s="2">
        <v>48577</v>
      </c>
      <c r="E98" s="3">
        <f t="shared" si="4"/>
        <v>37296</v>
      </c>
      <c r="F98" s="100" t="s">
        <v>518</v>
      </c>
      <c r="G98" s="20"/>
      <c r="H98" s="78">
        <v>43843</v>
      </c>
      <c r="I98" s="1">
        <f t="shared" si="5"/>
        <v>-4734</v>
      </c>
      <c r="J98" s="95" t="s">
        <v>454</v>
      </c>
      <c r="K98" s="103">
        <v>43843</v>
      </c>
      <c r="L98" s="118">
        <f t="shared" si="6"/>
        <v>0</v>
      </c>
      <c r="M98" s="110"/>
      <c r="N98" s="78">
        <v>44095</v>
      </c>
      <c r="O98" s="3">
        <f t="shared" si="7"/>
        <v>252</v>
      </c>
      <c r="P98" s="135" t="s">
        <v>537</v>
      </c>
    </row>
    <row r="99" spans="1:16" ht="30" customHeight="1">
      <c r="A99" s="155"/>
      <c r="B99" s="7" t="s">
        <v>96</v>
      </c>
      <c r="C99" s="2">
        <v>20001</v>
      </c>
      <c r="D99" s="2">
        <v>20256</v>
      </c>
      <c r="E99" s="3">
        <f t="shared" si="4"/>
        <v>255</v>
      </c>
      <c r="F99" s="63" t="s">
        <v>519</v>
      </c>
      <c r="G99" s="20"/>
      <c r="H99" s="78">
        <v>20256</v>
      </c>
      <c r="I99" s="1">
        <f t="shared" si="5"/>
        <v>0</v>
      </c>
      <c r="J99" s="95"/>
      <c r="K99" s="103">
        <v>20256</v>
      </c>
      <c r="L99" s="118">
        <f t="shared" si="6"/>
        <v>0</v>
      </c>
      <c r="M99" s="110"/>
      <c r="N99" s="78">
        <v>20256</v>
      </c>
      <c r="O99" s="3">
        <f t="shared" si="7"/>
        <v>0</v>
      </c>
      <c r="P99" s="135"/>
    </row>
    <row r="100" spans="1:16" ht="30" customHeight="1">
      <c r="A100" s="156"/>
      <c r="B100" s="37" t="s">
        <v>97</v>
      </c>
      <c r="C100" s="38">
        <f>SUM(C94:C99)</f>
        <v>457298</v>
      </c>
      <c r="D100" s="38">
        <f>SUM(D94:D99)</f>
        <v>897118</v>
      </c>
      <c r="E100" s="39">
        <f t="shared" si="4"/>
        <v>439820</v>
      </c>
      <c r="F100" s="57"/>
      <c r="G100" s="40"/>
      <c r="H100" s="54">
        <f>SUM(H94:H99)</f>
        <v>858857</v>
      </c>
      <c r="I100" s="41">
        <f t="shared" si="5"/>
        <v>-38261</v>
      </c>
      <c r="J100" s="96"/>
      <c r="K100" s="104">
        <f>SUM(K94:K99)</f>
        <v>508657</v>
      </c>
      <c r="L100" s="119">
        <f t="shared" si="6"/>
        <v>-350200</v>
      </c>
      <c r="M100" s="111"/>
      <c r="N100" s="54">
        <f>SUM(N94:N99)</f>
        <v>508909</v>
      </c>
      <c r="O100" s="39">
        <f t="shared" si="7"/>
        <v>252</v>
      </c>
      <c r="P100" s="136"/>
    </row>
    <row r="101" spans="1:16" ht="30" customHeight="1" thickBot="1">
      <c r="A101" s="148" t="s">
        <v>252</v>
      </c>
      <c r="B101" s="149"/>
      <c r="C101" s="27">
        <f>C71+C80+C85+C93+C100</f>
        <v>7275935</v>
      </c>
      <c r="D101" s="27">
        <f>D71+D80+D85+D93+D100</f>
        <v>7960157</v>
      </c>
      <c r="E101" s="28">
        <f t="shared" si="4"/>
        <v>684222</v>
      </c>
      <c r="F101" s="58"/>
      <c r="G101" s="29"/>
      <c r="H101" s="79">
        <f>H71+H80+H85+H93+H100</f>
        <v>7957001</v>
      </c>
      <c r="I101" s="30">
        <f t="shared" si="5"/>
        <v>-3156</v>
      </c>
      <c r="J101" s="97"/>
      <c r="K101" s="105">
        <f>K71+K80+K85+K93+K100</f>
        <v>7608449</v>
      </c>
      <c r="L101" s="120">
        <f t="shared" si="6"/>
        <v>-348552</v>
      </c>
      <c r="M101" s="112"/>
      <c r="N101" s="79">
        <f>N71+N80+N85+N93+N100</f>
        <v>7869926</v>
      </c>
      <c r="O101" s="28">
        <f t="shared" si="7"/>
        <v>261477</v>
      </c>
      <c r="P101" s="137"/>
    </row>
    <row r="102" spans="1:16" ht="30" customHeight="1">
      <c r="A102" s="154" t="s">
        <v>98</v>
      </c>
      <c r="B102" s="11" t="s">
        <v>99</v>
      </c>
      <c r="C102" s="12">
        <v>13057</v>
      </c>
      <c r="D102" s="12">
        <v>12665</v>
      </c>
      <c r="E102" s="13">
        <f t="shared" si="4"/>
        <v>-392</v>
      </c>
      <c r="F102" s="56" t="s">
        <v>390</v>
      </c>
      <c r="G102" s="19"/>
      <c r="H102" s="77">
        <v>12764</v>
      </c>
      <c r="I102" s="14">
        <f t="shared" si="5"/>
        <v>99</v>
      </c>
      <c r="J102" s="94"/>
      <c r="K102" s="102">
        <v>12764</v>
      </c>
      <c r="L102" s="117">
        <f t="shared" si="6"/>
        <v>0</v>
      </c>
      <c r="M102" s="109"/>
      <c r="N102" s="77">
        <v>12764</v>
      </c>
      <c r="O102" s="13">
        <f t="shared" si="7"/>
        <v>0</v>
      </c>
      <c r="P102" s="134"/>
    </row>
    <row r="103" spans="1:16" ht="30" customHeight="1">
      <c r="A103" s="155"/>
      <c r="B103" s="7" t="s">
        <v>100</v>
      </c>
      <c r="C103" s="2">
        <v>7417</v>
      </c>
      <c r="D103" s="2">
        <v>7399</v>
      </c>
      <c r="E103" s="3">
        <f t="shared" si="4"/>
        <v>-18</v>
      </c>
      <c r="F103" s="55" t="s">
        <v>391</v>
      </c>
      <c r="G103" s="20"/>
      <c r="H103" s="78">
        <v>7399</v>
      </c>
      <c r="I103" s="1">
        <f t="shared" si="5"/>
        <v>0</v>
      </c>
      <c r="J103" s="95"/>
      <c r="K103" s="103">
        <v>7399</v>
      </c>
      <c r="L103" s="118">
        <f t="shared" si="6"/>
        <v>0</v>
      </c>
      <c r="M103" s="110"/>
      <c r="N103" s="78">
        <v>7399</v>
      </c>
      <c r="O103" s="3">
        <f t="shared" si="7"/>
        <v>0</v>
      </c>
      <c r="P103" s="135"/>
    </row>
    <row r="104" spans="1:16" ht="30" customHeight="1">
      <c r="A104" s="155"/>
      <c r="B104" s="7" t="s">
        <v>101</v>
      </c>
      <c r="C104" s="2">
        <v>4031</v>
      </c>
      <c r="D104" s="2">
        <v>3949</v>
      </c>
      <c r="E104" s="3">
        <f t="shared" si="4"/>
        <v>-82</v>
      </c>
      <c r="F104" s="55" t="s">
        <v>392</v>
      </c>
      <c r="G104" s="20"/>
      <c r="H104" s="78">
        <v>3949</v>
      </c>
      <c r="I104" s="1">
        <f t="shared" si="5"/>
        <v>0</v>
      </c>
      <c r="J104" s="95"/>
      <c r="K104" s="103">
        <v>3949</v>
      </c>
      <c r="L104" s="118">
        <f t="shared" si="6"/>
        <v>0</v>
      </c>
      <c r="M104" s="110"/>
      <c r="N104" s="78">
        <v>3949</v>
      </c>
      <c r="O104" s="3">
        <f t="shared" si="7"/>
        <v>0</v>
      </c>
      <c r="P104" s="135"/>
    </row>
    <row r="105" spans="1:16" ht="30" customHeight="1">
      <c r="A105" s="155"/>
      <c r="B105" s="7" t="s">
        <v>102</v>
      </c>
      <c r="C105" s="2">
        <v>3797</v>
      </c>
      <c r="D105" s="2">
        <v>3631</v>
      </c>
      <c r="E105" s="3">
        <f t="shared" si="4"/>
        <v>-166</v>
      </c>
      <c r="F105" s="55" t="s">
        <v>393</v>
      </c>
      <c r="G105" s="20"/>
      <c r="H105" s="78">
        <v>3634</v>
      </c>
      <c r="I105" s="1">
        <f t="shared" si="5"/>
        <v>3</v>
      </c>
      <c r="J105" s="95"/>
      <c r="K105" s="103">
        <v>3634</v>
      </c>
      <c r="L105" s="118">
        <f t="shared" si="6"/>
        <v>0</v>
      </c>
      <c r="M105" s="110"/>
      <c r="N105" s="78">
        <v>3754</v>
      </c>
      <c r="O105" s="3">
        <f t="shared" si="7"/>
        <v>120</v>
      </c>
      <c r="P105" s="135" t="s">
        <v>539</v>
      </c>
    </row>
    <row r="106" spans="1:16" ht="30" customHeight="1">
      <c r="A106" s="155"/>
      <c r="B106" s="7" t="s">
        <v>103</v>
      </c>
      <c r="C106" s="2">
        <v>10299</v>
      </c>
      <c r="D106" s="2">
        <v>13152</v>
      </c>
      <c r="E106" s="3">
        <f t="shared" si="4"/>
        <v>2853</v>
      </c>
      <c r="F106" s="55" t="s">
        <v>394</v>
      </c>
      <c r="G106" s="20"/>
      <c r="H106" s="78">
        <v>13160</v>
      </c>
      <c r="I106" s="1">
        <f t="shared" si="5"/>
        <v>8</v>
      </c>
      <c r="J106" s="95"/>
      <c r="K106" s="103">
        <v>13160</v>
      </c>
      <c r="L106" s="118">
        <f t="shared" si="6"/>
        <v>0</v>
      </c>
      <c r="M106" s="110"/>
      <c r="N106" s="78">
        <v>13040</v>
      </c>
      <c r="O106" s="3">
        <f t="shared" si="7"/>
        <v>-120</v>
      </c>
      <c r="P106" s="135" t="s">
        <v>540</v>
      </c>
    </row>
    <row r="107" spans="1:16" ht="30" customHeight="1">
      <c r="A107" s="155"/>
      <c r="B107" s="7" t="s">
        <v>104</v>
      </c>
      <c r="C107" s="8">
        <v>153</v>
      </c>
      <c r="D107" s="8">
        <v>153</v>
      </c>
      <c r="E107" s="3">
        <f t="shared" si="4"/>
        <v>0</v>
      </c>
      <c r="F107" s="55" t="s">
        <v>395</v>
      </c>
      <c r="G107" s="20"/>
      <c r="H107" s="78">
        <v>153</v>
      </c>
      <c r="I107" s="1">
        <f t="shared" si="5"/>
        <v>0</v>
      </c>
      <c r="J107" s="95"/>
      <c r="K107" s="103">
        <v>153</v>
      </c>
      <c r="L107" s="118">
        <f t="shared" si="6"/>
        <v>0</v>
      </c>
      <c r="M107" s="110"/>
      <c r="N107" s="78">
        <v>153</v>
      </c>
      <c r="O107" s="3">
        <f t="shared" si="7"/>
        <v>0</v>
      </c>
      <c r="P107" s="135"/>
    </row>
    <row r="108" spans="1:16" ht="30" customHeight="1">
      <c r="A108" s="155"/>
      <c r="B108" s="7" t="s">
        <v>105</v>
      </c>
      <c r="C108" s="8">
        <v>450</v>
      </c>
      <c r="D108" s="8">
        <v>450</v>
      </c>
      <c r="E108" s="3">
        <f t="shared" si="4"/>
        <v>0</v>
      </c>
      <c r="F108" s="55" t="s">
        <v>396</v>
      </c>
      <c r="G108" s="20"/>
      <c r="H108" s="78">
        <v>450</v>
      </c>
      <c r="I108" s="1">
        <f t="shared" si="5"/>
        <v>0</v>
      </c>
      <c r="J108" s="95"/>
      <c r="K108" s="103">
        <v>450</v>
      </c>
      <c r="L108" s="118">
        <f t="shared" si="6"/>
        <v>0</v>
      </c>
      <c r="M108" s="110"/>
      <c r="N108" s="78">
        <v>450</v>
      </c>
      <c r="O108" s="3">
        <f t="shared" si="7"/>
        <v>0</v>
      </c>
      <c r="P108" s="135"/>
    </row>
    <row r="109" spans="1:16" ht="30" customHeight="1">
      <c r="A109" s="155"/>
      <c r="B109" s="7" t="s">
        <v>106</v>
      </c>
      <c r="C109" s="2">
        <v>33683</v>
      </c>
      <c r="D109" s="2">
        <v>73924</v>
      </c>
      <c r="E109" s="3">
        <f t="shared" si="4"/>
        <v>40241</v>
      </c>
      <c r="F109" s="55" t="s">
        <v>397</v>
      </c>
      <c r="G109" s="20"/>
      <c r="H109" s="78">
        <v>72926</v>
      </c>
      <c r="I109" s="1">
        <f t="shared" si="5"/>
        <v>-998</v>
      </c>
      <c r="J109" s="95" t="s">
        <v>455</v>
      </c>
      <c r="K109" s="103">
        <v>72926</v>
      </c>
      <c r="L109" s="118">
        <f t="shared" si="6"/>
        <v>0</v>
      </c>
      <c r="M109" s="110"/>
      <c r="N109" s="78">
        <v>72926</v>
      </c>
      <c r="O109" s="3">
        <f t="shared" si="7"/>
        <v>0</v>
      </c>
      <c r="P109" s="135"/>
    </row>
    <row r="110" spans="1:16" ht="30" customHeight="1">
      <c r="A110" s="155"/>
      <c r="B110" s="7" t="s">
        <v>107</v>
      </c>
      <c r="C110" s="8">
        <v>590</v>
      </c>
      <c r="D110" s="8">
        <v>477</v>
      </c>
      <c r="E110" s="3">
        <f t="shared" si="4"/>
        <v>-113</v>
      </c>
      <c r="F110" s="55" t="s">
        <v>398</v>
      </c>
      <c r="G110" s="20"/>
      <c r="H110" s="78">
        <v>477</v>
      </c>
      <c r="I110" s="1">
        <f t="shared" si="5"/>
        <v>0</v>
      </c>
      <c r="J110" s="95"/>
      <c r="K110" s="103">
        <v>477</v>
      </c>
      <c r="L110" s="118">
        <f t="shared" si="6"/>
        <v>0</v>
      </c>
      <c r="M110" s="110"/>
      <c r="N110" s="78">
        <v>477</v>
      </c>
      <c r="O110" s="3">
        <f t="shared" si="7"/>
        <v>0</v>
      </c>
      <c r="P110" s="135"/>
    </row>
    <row r="111" spans="1:16" ht="30" customHeight="1">
      <c r="A111" s="155"/>
      <c r="B111" s="7" t="s">
        <v>108</v>
      </c>
      <c r="C111" s="8">
        <v>574</v>
      </c>
      <c r="D111" s="2">
        <v>5903</v>
      </c>
      <c r="E111" s="3">
        <f t="shared" si="4"/>
        <v>5329</v>
      </c>
      <c r="F111" s="55" t="s">
        <v>399</v>
      </c>
      <c r="G111" s="20"/>
      <c r="H111" s="78">
        <v>5903</v>
      </c>
      <c r="I111" s="1">
        <f t="shared" si="5"/>
        <v>0</v>
      </c>
      <c r="J111" s="95"/>
      <c r="K111" s="103">
        <v>5903</v>
      </c>
      <c r="L111" s="118">
        <f t="shared" si="6"/>
        <v>0</v>
      </c>
      <c r="M111" s="110"/>
      <c r="N111" s="78">
        <v>5903</v>
      </c>
      <c r="O111" s="3">
        <f t="shared" si="7"/>
        <v>0</v>
      </c>
      <c r="P111" s="135"/>
    </row>
    <row r="112" spans="1:16" ht="30" customHeight="1">
      <c r="A112" s="155"/>
      <c r="B112" s="7" t="s">
        <v>109</v>
      </c>
      <c r="C112" s="8">
        <v>13</v>
      </c>
      <c r="D112" s="8">
        <v>13</v>
      </c>
      <c r="E112" s="3">
        <f t="shared" si="4"/>
        <v>0</v>
      </c>
      <c r="F112" s="55" t="s">
        <v>400</v>
      </c>
      <c r="G112" s="20"/>
      <c r="H112" s="78">
        <v>13</v>
      </c>
      <c r="I112" s="1">
        <f t="shared" si="5"/>
        <v>0</v>
      </c>
      <c r="J112" s="95"/>
      <c r="K112" s="103">
        <v>13</v>
      </c>
      <c r="L112" s="118">
        <f t="shared" si="6"/>
        <v>0</v>
      </c>
      <c r="M112" s="110"/>
      <c r="N112" s="78">
        <v>13</v>
      </c>
      <c r="O112" s="3">
        <f t="shared" si="7"/>
        <v>0</v>
      </c>
      <c r="P112" s="135"/>
    </row>
    <row r="113" spans="1:16" ht="42" customHeight="1">
      <c r="A113" s="155"/>
      <c r="B113" s="7" t="s">
        <v>110</v>
      </c>
      <c r="C113" s="2">
        <v>50869</v>
      </c>
      <c r="D113" s="2">
        <v>73309</v>
      </c>
      <c r="E113" s="3">
        <f t="shared" si="4"/>
        <v>22440</v>
      </c>
      <c r="F113" s="55" t="s">
        <v>401</v>
      </c>
      <c r="G113" s="20"/>
      <c r="H113" s="78">
        <v>73309</v>
      </c>
      <c r="I113" s="1">
        <f t="shared" si="5"/>
        <v>0</v>
      </c>
      <c r="J113" s="95"/>
      <c r="K113" s="103">
        <v>73309</v>
      </c>
      <c r="L113" s="118">
        <f t="shared" si="6"/>
        <v>0</v>
      </c>
      <c r="M113" s="110"/>
      <c r="N113" s="78">
        <v>3266</v>
      </c>
      <c r="O113" s="3">
        <f t="shared" si="7"/>
        <v>-70043</v>
      </c>
      <c r="P113" s="140" t="s">
        <v>550</v>
      </c>
    </row>
    <row r="114" spans="1:16" ht="42" customHeight="1">
      <c r="A114" s="155"/>
      <c r="B114" s="7" t="s">
        <v>111</v>
      </c>
      <c r="C114" s="2">
        <v>36378</v>
      </c>
      <c r="D114" s="2">
        <v>36752</v>
      </c>
      <c r="E114" s="3">
        <f t="shared" si="4"/>
        <v>374</v>
      </c>
      <c r="F114" s="55" t="s">
        <v>402</v>
      </c>
      <c r="G114" s="20"/>
      <c r="H114" s="78">
        <v>35202</v>
      </c>
      <c r="I114" s="1">
        <f t="shared" si="5"/>
        <v>-1550</v>
      </c>
      <c r="J114" s="95" t="s">
        <v>456</v>
      </c>
      <c r="K114" s="103">
        <v>35202</v>
      </c>
      <c r="L114" s="118">
        <f t="shared" si="6"/>
        <v>0</v>
      </c>
      <c r="M114" s="110"/>
      <c r="N114" s="78">
        <v>32202</v>
      </c>
      <c r="O114" s="3">
        <f t="shared" si="7"/>
        <v>-3000</v>
      </c>
      <c r="P114" s="135" t="s">
        <v>541</v>
      </c>
    </row>
    <row r="115" spans="1:16" ht="30" customHeight="1">
      <c r="A115" s="155"/>
      <c r="B115" s="7" t="s">
        <v>112</v>
      </c>
      <c r="C115" s="2">
        <v>104000</v>
      </c>
      <c r="D115" s="2">
        <v>104000</v>
      </c>
      <c r="E115" s="3">
        <f t="shared" si="4"/>
        <v>0</v>
      </c>
      <c r="F115" s="55" t="s">
        <v>403</v>
      </c>
      <c r="G115" s="20"/>
      <c r="H115" s="78">
        <v>104000</v>
      </c>
      <c r="I115" s="1">
        <f t="shared" si="5"/>
        <v>0</v>
      </c>
      <c r="J115" s="95"/>
      <c r="K115" s="103">
        <v>104000</v>
      </c>
      <c r="L115" s="118">
        <f t="shared" si="6"/>
        <v>0</v>
      </c>
      <c r="M115" s="110"/>
      <c r="N115" s="78">
        <v>104000</v>
      </c>
      <c r="O115" s="3">
        <f t="shared" si="7"/>
        <v>0</v>
      </c>
      <c r="P115" s="135"/>
    </row>
    <row r="116" spans="1:16" ht="39.75" customHeight="1">
      <c r="A116" s="155"/>
      <c r="B116" s="7" t="s">
        <v>113</v>
      </c>
      <c r="C116" s="2">
        <v>12704</v>
      </c>
      <c r="D116" s="2">
        <v>12704</v>
      </c>
      <c r="E116" s="3">
        <f t="shared" si="4"/>
        <v>0</v>
      </c>
      <c r="F116" s="55" t="s">
        <v>404</v>
      </c>
      <c r="G116" s="20"/>
      <c r="H116" s="78">
        <v>12698</v>
      </c>
      <c r="I116" s="1">
        <f t="shared" si="5"/>
        <v>-6</v>
      </c>
      <c r="J116" s="95"/>
      <c r="K116" s="103">
        <v>12698</v>
      </c>
      <c r="L116" s="118">
        <f t="shared" si="6"/>
        <v>0</v>
      </c>
      <c r="M116" s="110"/>
      <c r="N116" s="78">
        <v>7288</v>
      </c>
      <c r="O116" s="3">
        <f t="shared" si="7"/>
        <v>-5410</v>
      </c>
      <c r="P116" s="135" t="s">
        <v>542</v>
      </c>
    </row>
    <row r="117" spans="1:16" ht="30" customHeight="1">
      <c r="A117" s="155"/>
      <c r="B117" s="7" t="s">
        <v>114</v>
      </c>
      <c r="C117" s="2">
        <v>2102</v>
      </c>
      <c r="D117" s="2">
        <v>2270</v>
      </c>
      <c r="E117" s="3">
        <f t="shared" si="4"/>
        <v>168</v>
      </c>
      <c r="F117" s="55" t="s">
        <v>405</v>
      </c>
      <c r="G117" s="20"/>
      <c r="H117" s="78">
        <v>2270</v>
      </c>
      <c r="I117" s="1">
        <f t="shared" si="5"/>
        <v>0</v>
      </c>
      <c r="J117" s="95"/>
      <c r="K117" s="103">
        <v>2270</v>
      </c>
      <c r="L117" s="118">
        <f t="shared" si="6"/>
        <v>0</v>
      </c>
      <c r="M117" s="110"/>
      <c r="N117" s="78">
        <v>1869</v>
      </c>
      <c r="O117" s="3">
        <f t="shared" si="7"/>
        <v>-401</v>
      </c>
      <c r="P117" s="135" t="s">
        <v>543</v>
      </c>
    </row>
    <row r="118" spans="1:16" ht="30" customHeight="1">
      <c r="A118" s="155"/>
      <c r="B118" s="7" t="s">
        <v>115</v>
      </c>
      <c r="C118" s="8">
        <v>100</v>
      </c>
      <c r="D118" s="8">
        <v>100</v>
      </c>
      <c r="E118" s="3">
        <f t="shared" si="4"/>
        <v>0</v>
      </c>
      <c r="F118" s="55" t="s">
        <v>406</v>
      </c>
      <c r="G118" s="20"/>
      <c r="H118" s="78">
        <v>100</v>
      </c>
      <c r="I118" s="1">
        <f t="shared" si="5"/>
        <v>0</v>
      </c>
      <c r="J118" s="95"/>
      <c r="K118" s="103">
        <v>100</v>
      </c>
      <c r="L118" s="118">
        <f t="shared" si="6"/>
        <v>0</v>
      </c>
      <c r="M118" s="110"/>
      <c r="N118" s="78">
        <v>100</v>
      </c>
      <c r="O118" s="3">
        <f t="shared" si="7"/>
        <v>0</v>
      </c>
      <c r="P118" s="135"/>
    </row>
    <row r="119" spans="1:16" ht="30" customHeight="1">
      <c r="A119" s="155"/>
      <c r="B119" s="7" t="s">
        <v>116</v>
      </c>
      <c r="C119" s="2">
        <v>1702</v>
      </c>
      <c r="D119" s="2">
        <v>2053</v>
      </c>
      <c r="E119" s="3">
        <f t="shared" si="4"/>
        <v>351</v>
      </c>
      <c r="F119" s="55" t="s">
        <v>407</v>
      </c>
      <c r="G119" s="20"/>
      <c r="H119" s="78">
        <v>2053</v>
      </c>
      <c r="I119" s="1">
        <f t="shared" si="5"/>
        <v>0</v>
      </c>
      <c r="J119" s="95"/>
      <c r="K119" s="103">
        <v>2053</v>
      </c>
      <c r="L119" s="118">
        <f t="shared" si="6"/>
        <v>0</v>
      </c>
      <c r="M119" s="110"/>
      <c r="N119" s="78">
        <v>2053</v>
      </c>
      <c r="O119" s="3">
        <f t="shared" si="7"/>
        <v>0</v>
      </c>
      <c r="P119" s="135"/>
    </row>
    <row r="120" spans="1:16" ht="30" customHeight="1">
      <c r="A120" s="155"/>
      <c r="B120" s="7" t="s">
        <v>117</v>
      </c>
      <c r="C120" s="8">
        <v>50</v>
      </c>
      <c r="D120" s="8">
        <v>50</v>
      </c>
      <c r="E120" s="3">
        <f t="shared" si="4"/>
        <v>0</v>
      </c>
      <c r="F120" s="55" t="s">
        <v>408</v>
      </c>
      <c r="G120" s="20"/>
      <c r="H120" s="78">
        <v>50</v>
      </c>
      <c r="I120" s="1">
        <f t="shared" si="5"/>
        <v>0</v>
      </c>
      <c r="J120" s="95"/>
      <c r="K120" s="103">
        <v>50</v>
      </c>
      <c r="L120" s="118">
        <f t="shared" si="6"/>
        <v>0</v>
      </c>
      <c r="M120" s="110"/>
      <c r="N120" s="78">
        <v>50</v>
      </c>
      <c r="O120" s="3">
        <f t="shared" si="7"/>
        <v>0</v>
      </c>
      <c r="P120" s="135"/>
    </row>
    <row r="121" spans="1:16" ht="30" customHeight="1">
      <c r="A121" s="155"/>
      <c r="B121" s="37" t="s">
        <v>118</v>
      </c>
      <c r="C121" s="38">
        <f>SUM(C102:C120)</f>
        <v>281969</v>
      </c>
      <c r="D121" s="38">
        <f>SUM(D102:D120)</f>
        <v>352954</v>
      </c>
      <c r="E121" s="39">
        <f t="shared" si="4"/>
        <v>70985</v>
      </c>
      <c r="F121" s="57"/>
      <c r="G121" s="40"/>
      <c r="H121" s="54">
        <f>SUM(H102:H120)</f>
        <v>350510</v>
      </c>
      <c r="I121" s="41">
        <f t="shared" si="5"/>
        <v>-2444</v>
      </c>
      <c r="J121" s="96"/>
      <c r="K121" s="104">
        <f>SUM(K102:K120)</f>
        <v>350510</v>
      </c>
      <c r="L121" s="119">
        <f t="shared" si="6"/>
        <v>0</v>
      </c>
      <c r="M121" s="111"/>
      <c r="N121" s="54">
        <f>SUM(N102:N120)</f>
        <v>271656</v>
      </c>
      <c r="O121" s="39">
        <f t="shared" si="7"/>
        <v>-78854</v>
      </c>
      <c r="P121" s="136"/>
    </row>
    <row r="122" spans="1:16" ht="30" customHeight="1">
      <c r="A122" s="155"/>
      <c r="B122" s="7" t="s">
        <v>119</v>
      </c>
      <c r="C122" s="2">
        <v>3067</v>
      </c>
      <c r="D122" s="2">
        <v>3037</v>
      </c>
      <c r="E122" s="3">
        <f t="shared" si="4"/>
        <v>-30</v>
      </c>
      <c r="F122" s="86" t="s">
        <v>270</v>
      </c>
      <c r="G122" s="20"/>
      <c r="H122" s="78">
        <v>3037</v>
      </c>
      <c r="I122" s="1">
        <f t="shared" si="5"/>
        <v>0</v>
      </c>
      <c r="J122" s="95"/>
      <c r="K122" s="103">
        <v>3037</v>
      </c>
      <c r="L122" s="118">
        <f t="shared" si="6"/>
        <v>0</v>
      </c>
      <c r="M122" s="110"/>
      <c r="N122" s="78">
        <v>3037</v>
      </c>
      <c r="O122" s="3">
        <f t="shared" si="7"/>
        <v>0</v>
      </c>
      <c r="P122" s="135"/>
    </row>
    <row r="123" spans="1:16" ht="30" customHeight="1">
      <c r="A123" s="155"/>
      <c r="B123" s="7" t="s">
        <v>120</v>
      </c>
      <c r="C123" s="2">
        <v>7614</v>
      </c>
      <c r="D123" s="2">
        <v>8835</v>
      </c>
      <c r="E123" s="3">
        <f t="shared" si="4"/>
        <v>1221</v>
      </c>
      <c r="F123" s="63" t="s">
        <v>271</v>
      </c>
      <c r="G123" s="20"/>
      <c r="H123" s="78">
        <v>8835</v>
      </c>
      <c r="I123" s="1">
        <f t="shared" si="5"/>
        <v>0</v>
      </c>
      <c r="J123" s="95"/>
      <c r="K123" s="103">
        <v>8835</v>
      </c>
      <c r="L123" s="118">
        <f t="shared" si="6"/>
        <v>0</v>
      </c>
      <c r="M123" s="110"/>
      <c r="N123" s="78">
        <v>8835</v>
      </c>
      <c r="O123" s="3">
        <f t="shared" si="7"/>
        <v>0</v>
      </c>
      <c r="P123" s="135"/>
    </row>
    <row r="124" spans="1:16" ht="30" customHeight="1">
      <c r="A124" s="155"/>
      <c r="B124" s="7" t="s">
        <v>121</v>
      </c>
      <c r="C124" s="2">
        <v>2185</v>
      </c>
      <c r="D124" s="2">
        <v>14793</v>
      </c>
      <c r="E124" s="3">
        <f t="shared" si="4"/>
        <v>12608</v>
      </c>
      <c r="F124" s="63" t="s">
        <v>272</v>
      </c>
      <c r="G124" s="20"/>
      <c r="H124" s="78">
        <v>14784</v>
      </c>
      <c r="I124" s="1">
        <f t="shared" si="5"/>
        <v>-9</v>
      </c>
      <c r="J124" s="95"/>
      <c r="K124" s="103">
        <v>14784</v>
      </c>
      <c r="L124" s="118">
        <f t="shared" si="6"/>
        <v>0</v>
      </c>
      <c r="M124" s="110"/>
      <c r="N124" s="78">
        <v>14784</v>
      </c>
      <c r="O124" s="3">
        <f t="shared" si="7"/>
        <v>0</v>
      </c>
      <c r="P124" s="135"/>
    </row>
    <row r="125" spans="1:16" ht="30" customHeight="1">
      <c r="A125" s="155"/>
      <c r="B125" s="7" t="s">
        <v>122</v>
      </c>
      <c r="C125" s="2">
        <v>227836</v>
      </c>
      <c r="D125" s="2">
        <v>232713</v>
      </c>
      <c r="E125" s="3">
        <f t="shared" si="4"/>
        <v>4877</v>
      </c>
      <c r="F125" s="63" t="s">
        <v>273</v>
      </c>
      <c r="G125" s="20"/>
      <c r="H125" s="78">
        <v>232713</v>
      </c>
      <c r="I125" s="1">
        <f t="shared" si="5"/>
        <v>0</v>
      </c>
      <c r="J125" s="95"/>
      <c r="K125" s="103">
        <v>232713</v>
      </c>
      <c r="L125" s="118">
        <f t="shared" si="6"/>
        <v>0</v>
      </c>
      <c r="M125" s="110"/>
      <c r="N125" s="78">
        <v>232713</v>
      </c>
      <c r="O125" s="3">
        <f t="shared" si="7"/>
        <v>0</v>
      </c>
      <c r="P125" s="135"/>
    </row>
    <row r="126" spans="1:16" ht="30" customHeight="1">
      <c r="A126" s="155"/>
      <c r="B126" s="7" t="s">
        <v>123</v>
      </c>
      <c r="C126" s="2">
        <v>25698</v>
      </c>
      <c r="D126" s="2">
        <v>26644</v>
      </c>
      <c r="E126" s="3">
        <f t="shared" si="4"/>
        <v>946</v>
      </c>
      <c r="F126" s="63" t="s">
        <v>274</v>
      </c>
      <c r="G126" s="20"/>
      <c r="H126" s="78">
        <v>26644</v>
      </c>
      <c r="I126" s="1">
        <f t="shared" si="5"/>
        <v>0</v>
      </c>
      <c r="J126" s="95"/>
      <c r="K126" s="103">
        <v>26644</v>
      </c>
      <c r="L126" s="118">
        <f t="shared" si="6"/>
        <v>0</v>
      </c>
      <c r="M126" s="110"/>
      <c r="N126" s="78">
        <v>26644</v>
      </c>
      <c r="O126" s="3">
        <f t="shared" si="7"/>
        <v>0</v>
      </c>
      <c r="P126" s="135"/>
    </row>
    <row r="127" spans="1:16" ht="30" customHeight="1">
      <c r="A127" s="155"/>
      <c r="B127" s="7" t="s">
        <v>124</v>
      </c>
      <c r="C127" s="2">
        <v>270900</v>
      </c>
      <c r="D127" s="2">
        <v>143600</v>
      </c>
      <c r="E127" s="3">
        <f t="shared" si="4"/>
        <v>-127300</v>
      </c>
      <c r="F127" s="63" t="s">
        <v>275</v>
      </c>
      <c r="G127" s="20"/>
      <c r="H127" s="78">
        <v>143600</v>
      </c>
      <c r="I127" s="1">
        <f t="shared" si="5"/>
        <v>0</v>
      </c>
      <c r="J127" s="95"/>
      <c r="K127" s="103">
        <v>143600</v>
      </c>
      <c r="L127" s="118">
        <f t="shared" si="6"/>
        <v>0</v>
      </c>
      <c r="M127" s="110"/>
      <c r="N127" s="78">
        <v>143600</v>
      </c>
      <c r="O127" s="3">
        <f t="shared" si="7"/>
        <v>0</v>
      </c>
      <c r="P127" s="135"/>
    </row>
    <row r="128" spans="1:16" ht="30" customHeight="1">
      <c r="A128" s="155"/>
      <c r="B128" s="7" t="s">
        <v>125</v>
      </c>
      <c r="C128" s="8">
        <v>115</v>
      </c>
      <c r="D128" s="8">
        <v>100</v>
      </c>
      <c r="E128" s="3">
        <f t="shared" si="4"/>
        <v>-15</v>
      </c>
      <c r="F128" s="63" t="s">
        <v>276</v>
      </c>
      <c r="G128" s="20"/>
      <c r="H128" s="78">
        <v>100</v>
      </c>
      <c r="I128" s="1">
        <f t="shared" si="5"/>
        <v>0</v>
      </c>
      <c r="J128" s="95"/>
      <c r="K128" s="103">
        <v>100</v>
      </c>
      <c r="L128" s="118">
        <f t="shared" si="6"/>
        <v>0</v>
      </c>
      <c r="M128" s="110"/>
      <c r="N128" s="78">
        <v>100</v>
      </c>
      <c r="O128" s="3">
        <f t="shared" si="7"/>
        <v>0</v>
      </c>
      <c r="P128" s="135"/>
    </row>
    <row r="129" spans="1:16" ht="30" customHeight="1">
      <c r="A129" s="155"/>
      <c r="B129" s="7" t="s">
        <v>126</v>
      </c>
      <c r="C129" s="2">
        <v>21000</v>
      </c>
      <c r="D129" s="2">
        <v>17000</v>
      </c>
      <c r="E129" s="3">
        <f t="shared" si="4"/>
        <v>-4000</v>
      </c>
      <c r="F129" s="63" t="s">
        <v>277</v>
      </c>
      <c r="G129" s="20"/>
      <c r="H129" s="78">
        <v>17000</v>
      </c>
      <c r="I129" s="1">
        <f t="shared" si="5"/>
        <v>0</v>
      </c>
      <c r="J129" s="95"/>
      <c r="K129" s="103">
        <v>17000</v>
      </c>
      <c r="L129" s="118">
        <f t="shared" si="6"/>
        <v>0</v>
      </c>
      <c r="M129" s="110"/>
      <c r="N129" s="78">
        <v>17000</v>
      </c>
      <c r="O129" s="3">
        <f t="shared" si="7"/>
        <v>0</v>
      </c>
      <c r="P129" s="135"/>
    </row>
    <row r="130" spans="1:16" ht="30" customHeight="1">
      <c r="A130" s="155"/>
      <c r="B130" s="7" t="s">
        <v>127</v>
      </c>
      <c r="C130" s="2">
        <v>3000</v>
      </c>
      <c r="D130" s="2">
        <v>3000</v>
      </c>
      <c r="E130" s="3">
        <f t="shared" si="4"/>
        <v>0</v>
      </c>
      <c r="F130" s="63" t="s">
        <v>278</v>
      </c>
      <c r="G130" s="20"/>
      <c r="H130" s="78">
        <v>3000</v>
      </c>
      <c r="I130" s="1">
        <f t="shared" si="5"/>
        <v>0</v>
      </c>
      <c r="J130" s="95"/>
      <c r="K130" s="103">
        <v>3000</v>
      </c>
      <c r="L130" s="118">
        <f t="shared" si="6"/>
        <v>0</v>
      </c>
      <c r="M130" s="110"/>
      <c r="N130" s="78">
        <v>3000</v>
      </c>
      <c r="O130" s="3">
        <f t="shared" si="7"/>
        <v>0</v>
      </c>
      <c r="P130" s="135"/>
    </row>
    <row r="131" spans="1:16" ht="30" customHeight="1">
      <c r="A131" s="155"/>
      <c r="B131" s="7" t="s">
        <v>128</v>
      </c>
      <c r="C131" s="2">
        <v>19012</v>
      </c>
      <c r="D131" s="2">
        <v>16400</v>
      </c>
      <c r="E131" s="3">
        <f t="shared" si="4"/>
        <v>-2612</v>
      </c>
      <c r="F131" s="63" t="s">
        <v>279</v>
      </c>
      <c r="G131" s="20"/>
      <c r="H131" s="78">
        <v>16400</v>
      </c>
      <c r="I131" s="1">
        <f t="shared" si="5"/>
        <v>0</v>
      </c>
      <c r="J131" s="95"/>
      <c r="K131" s="103">
        <v>16400</v>
      </c>
      <c r="L131" s="118">
        <f t="shared" si="6"/>
        <v>0</v>
      </c>
      <c r="M131" s="110"/>
      <c r="N131" s="78">
        <v>16400</v>
      </c>
      <c r="O131" s="3">
        <f t="shared" si="7"/>
        <v>0</v>
      </c>
      <c r="P131" s="135"/>
    </row>
    <row r="132" spans="1:16" ht="30" customHeight="1">
      <c r="A132" s="155"/>
      <c r="B132" s="7" t="s">
        <v>129</v>
      </c>
      <c r="C132" s="8">
        <v>506</v>
      </c>
      <c r="D132" s="8">
        <v>506</v>
      </c>
      <c r="E132" s="3">
        <f t="shared" ref="E132:E196" si="8">D132-C132</f>
        <v>0</v>
      </c>
      <c r="F132" s="63" t="s">
        <v>280</v>
      </c>
      <c r="G132" s="20"/>
      <c r="H132" s="78">
        <v>506</v>
      </c>
      <c r="I132" s="1">
        <f t="shared" ref="I132:I195" si="9">H132-D132</f>
        <v>0</v>
      </c>
      <c r="J132" s="95"/>
      <c r="K132" s="103">
        <v>506</v>
      </c>
      <c r="L132" s="118">
        <f t="shared" si="6"/>
        <v>0</v>
      </c>
      <c r="M132" s="110"/>
      <c r="N132" s="78">
        <v>506</v>
      </c>
      <c r="O132" s="3">
        <f t="shared" si="7"/>
        <v>0</v>
      </c>
      <c r="P132" s="135"/>
    </row>
    <row r="133" spans="1:16" ht="30" customHeight="1">
      <c r="A133" s="155"/>
      <c r="B133" s="7" t="s">
        <v>130</v>
      </c>
      <c r="C133" s="2">
        <v>15599</v>
      </c>
      <c r="D133" s="2">
        <v>15599</v>
      </c>
      <c r="E133" s="3">
        <f t="shared" si="8"/>
        <v>0</v>
      </c>
      <c r="F133" s="63" t="s">
        <v>281</v>
      </c>
      <c r="G133" s="20"/>
      <c r="H133" s="78">
        <v>15599</v>
      </c>
      <c r="I133" s="1">
        <f t="shared" si="9"/>
        <v>0</v>
      </c>
      <c r="J133" s="95"/>
      <c r="K133" s="103">
        <v>15599</v>
      </c>
      <c r="L133" s="118">
        <f t="shared" ref="L133:L196" si="10">K133-H133</f>
        <v>0</v>
      </c>
      <c r="M133" s="110"/>
      <c r="N133" s="78">
        <v>15599</v>
      </c>
      <c r="O133" s="3">
        <f t="shared" ref="O133:O196" si="11">N133-K133</f>
        <v>0</v>
      </c>
      <c r="P133" s="135"/>
    </row>
    <row r="134" spans="1:16" ht="30" customHeight="1">
      <c r="A134" s="155"/>
      <c r="B134" s="7" t="s">
        <v>131</v>
      </c>
      <c r="C134" s="8">
        <v>792</v>
      </c>
      <c r="D134" s="8">
        <v>711</v>
      </c>
      <c r="E134" s="3">
        <f t="shared" si="8"/>
        <v>-81</v>
      </c>
      <c r="F134" s="63" t="s">
        <v>282</v>
      </c>
      <c r="G134" s="20"/>
      <c r="H134" s="78">
        <v>711</v>
      </c>
      <c r="I134" s="1">
        <f t="shared" si="9"/>
        <v>0</v>
      </c>
      <c r="J134" s="95"/>
      <c r="K134" s="103">
        <v>711</v>
      </c>
      <c r="L134" s="118">
        <f t="shared" si="10"/>
        <v>0</v>
      </c>
      <c r="M134" s="110"/>
      <c r="N134" s="78">
        <v>711</v>
      </c>
      <c r="O134" s="3">
        <f t="shared" si="11"/>
        <v>0</v>
      </c>
      <c r="P134" s="135"/>
    </row>
    <row r="135" spans="1:16" ht="30" customHeight="1">
      <c r="A135" s="155"/>
      <c r="B135" s="7" t="s">
        <v>132</v>
      </c>
      <c r="C135" s="8">
        <v>50</v>
      </c>
      <c r="D135" s="8">
        <v>50</v>
      </c>
      <c r="E135" s="3">
        <f t="shared" si="8"/>
        <v>0</v>
      </c>
      <c r="F135" s="63" t="s">
        <v>283</v>
      </c>
      <c r="G135" s="20"/>
      <c r="H135" s="90">
        <v>50</v>
      </c>
      <c r="I135" s="1">
        <f t="shared" si="9"/>
        <v>0</v>
      </c>
      <c r="J135" s="95"/>
      <c r="K135" s="103">
        <v>50</v>
      </c>
      <c r="L135" s="118">
        <f t="shared" si="10"/>
        <v>0</v>
      </c>
      <c r="M135" s="110"/>
      <c r="N135" s="78">
        <v>50</v>
      </c>
      <c r="O135" s="3">
        <f t="shared" si="11"/>
        <v>0</v>
      </c>
      <c r="P135" s="135"/>
    </row>
    <row r="136" spans="1:16" ht="30" customHeight="1">
      <c r="A136" s="155"/>
      <c r="B136" s="37" t="s">
        <v>133</v>
      </c>
      <c r="C136" s="38">
        <f>SUM(C122:C135)</f>
        <v>597374</v>
      </c>
      <c r="D136" s="38">
        <f>SUM(D122:D135)</f>
        <v>482988</v>
      </c>
      <c r="E136" s="39">
        <f t="shared" si="8"/>
        <v>-114386</v>
      </c>
      <c r="F136" s="57"/>
      <c r="G136" s="40"/>
      <c r="H136" s="54">
        <f>SUM(H122:H135)</f>
        <v>482979</v>
      </c>
      <c r="I136" s="41">
        <f t="shared" si="9"/>
        <v>-9</v>
      </c>
      <c r="J136" s="96"/>
      <c r="K136" s="104">
        <f>SUM(K122:K135)</f>
        <v>482979</v>
      </c>
      <c r="L136" s="119">
        <f t="shared" si="10"/>
        <v>0</v>
      </c>
      <c r="M136" s="111"/>
      <c r="N136" s="54">
        <f>SUM(N122:N135)</f>
        <v>482979</v>
      </c>
      <c r="O136" s="39">
        <f t="shared" si="11"/>
        <v>0</v>
      </c>
      <c r="P136" s="136"/>
    </row>
    <row r="137" spans="1:16" ht="30" customHeight="1">
      <c r="A137" s="155"/>
      <c r="B137" s="7" t="s">
        <v>266</v>
      </c>
      <c r="C137" s="2">
        <v>11037</v>
      </c>
      <c r="D137" s="2">
        <v>6514</v>
      </c>
      <c r="E137" s="3">
        <f t="shared" si="8"/>
        <v>-4523</v>
      </c>
      <c r="F137" s="63" t="s">
        <v>294</v>
      </c>
      <c r="G137" s="20"/>
      <c r="H137" s="78">
        <v>6713</v>
      </c>
      <c r="I137" s="1">
        <f t="shared" si="9"/>
        <v>199</v>
      </c>
      <c r="J137" s="95"/>
      <c r="K137" s="103">
        <v>6713</v>
      </c>
      <c r="L137" s="118">
        <f t="shared" si="10"/>
        <v>0</v>
      </c>
      <c r="M137" s="110"/>
      <c r="N137" s="78">
        <v>6713</v>
      </c>
      <c r="O137" s="3">
        <f t="shared" si="11"/>
        <v>0</v>
      </c>
      <c r="P137" s="135"/>
    </row>
    <row r="138" spans="1:16" ht="30" customHeight="1">
      <c r="A138" s="155"/>
      <c r="B138" s="7" t="s">
        <v>134</v>
      </c>
      <c r="C138" s="2">
        <v>2028</v>
      </c>
      <c r="D138" s="2">
        <v>1859</v>
      </c>
      <c r="E138" s="3">
        <f t="shared" si="8"/>
        <v>-169</v>
      </c>
      <c r="F138" s="66" t="s">
        <v>284</v>
      </c>
      <c r="G138" s="20"/>
      <c r="H138" s="78">
        <v>1859</v>
      </c>
      <c r="I138" s="1">
        <f t="shared" si="9"/>
        <v>0</v>
      </c>
      <c r="J138" s="95"/>
      <c r="K138" s="103">
        <v>1859</v>
      </c>
      <c r="L138" s="118">
        <f t="shared" si="10"/>
        <v>0</v>
      </c>
      <c r="M138" s="110"/>
      <c r="N138" s="78">
        <v>1859</v>
      </c>
      <c r="O138" s="3">
        <f t="shared" si="11"/>
        <v>0</v>
      </c>
      <c r="P138" s="135"/>
    </row>
    <row r="139" spans="1:16" ht="30" customHeight="1">
      <c r="A139" s="155"/>
      <c r="B139" s="7" t="s">
        <v>135</v>
      </c>
      <c r="C139" s="2">
        <v>52125</v>
      </c>
      <c r="D139" s="2">
        <v>45436</v>
      </c>
      <c r="E139" s="3">
        <f t="shared" si="8"/>
        <v>-6689</v>
      </c>
      <c r="F139" s="64" t="s">
        <v>267</v>
      </c>
      <c r="G139" s="20"/>
      <c r="H139" s="78">
        <v>43069</v>
      </c>
      <c r="I139" s="1">
        <f t="shared" si="9"/>
        <v>-2367</v>
      </c>
      <c r="J139" s="95" t="s">
        <v>457</v>
      </c>
      <c r="K139" s="103">
        <v>43069</v>
      </c>
      <c r="L139" s="118">
        <f t="shared" si="10"/>
        <v>0</v>
      </c>
      <c r="M139" s="110"/>
      <c r="N139" s="78">
        <v>46799</v>
      </c>
      <c r="O139" s="3">
        <f t="shared" si="11"/>
        <v>3730</v>
      </c>
      <c r="P139" s="135" t="s">
        <v>544</v>
      </c>
    </row>
    <row r="140" spans="1:16" ht="30" customHeight="1">
      <c r="A140" s="155"/>
      <c r="B140" s="7" t="s">
        <v>136</v>
      </c>
      <c r="C140" s="2">
        <v>60159</v>
      </c>
      <c r="D140" s="2">
        <v>2974</v>
      </c>
      <c r="E140" s="3">
        <f t="shared" si="8"/>
        <v>-57185</v>
      </c>
      <c r="F140" s="63" t="s">
        <v>285</v>
      </c>
      <c r="G140" s="20"/>
      <c r="H140" s="78">
        <v>1246</v>
      </c>
      <c r="I140" s="1">
        <f t="shared" si="9"/>
        <v>-1728</v>
      </c>
      <c r="J140" s="95" t="s">
        <v>458</v>
      </c>
      <c r="K140" s="103">
        <v>1246</v>
      </c>
      <c r="L140" s="118">
        <f t="shared" si="10"/>
        <v>0</v>
      </c>
      <c r="M140" s="110"/>
      <c r="N140" s="78">
        <v>1246</v>
      </c>
      <c r="O140" s="3">
        <f t="shared" si="11"/>
        <v>0</v>
      </c>
      <c r="P140" s="135"/>
    </row>
    <row r="141" spans="1:16" ht="30" customHeight="1">
      <c r="A141" s="155"/>
      <c r="B141" s="7" t="s">
        <v>137</v>
      </c>
      <c r="C141" s="2">
        <v>331211</v>
      </c>
      <c r="D141" s="2">
        <v>547150</v>
      </c>
      <c r="E141" s="3">
        <f t="shared" si="8"/>
        <v>215939</v>
      </c>
      <c r="F141" s="63" t="s">
        <v>268</v>
      </c>
      <c r="G141" s="20"/>
      <c r="H141" s="78">
        <v>547150</v>
      </c>
      <c r="I141" s="1">
        <f t="shared" si="9"/>
        <v>0</v>
      </c>
      <c r="J141" s="95"/>
      <c r="K141" s="103">
        <v>547150</v>
      </c>
      <c r="L141" s="118">
        <f t="shared" si="10"/>
        <v>0</v>
      </c>
      <c r="M141" s="110"/>
      <c r="N141" s="78">
        <v>547150</v>
      </c>
      <c r="O141" s="3">
        <f t="shared" si="11"/>
        <v>0</v>
      </c>
      <c r="P141" s="135"/>
    </row>
    <row r="142" spans="1:16" ht="30" customHeight="1">
      <c r="A142" s="155"/>
      <c r="B142" s="7" t="s">
        <v>138</v>
      </c>
      <c r="C142" s="2">
        <v>3025</v>
      </c>
      <c r="D142" s="2">
        <v>2416</v>
      </c>
      <c r="E142" s="3">
        <f t="shared" si="8"/>
        <v>-609</v>
      </c>
      <c r="F142" s="63" t="s">
        <v>286</v>
      </c>
      <c r="G142" s="20"/>
      <c r="H142" s="78">
        <v>2416</v>
      </c>
      <c r="I142" s="1">
        <f t="shared" si="9"/>
        <v>0</v>
      </c>
      <c r="J142" s="95"/>
      <c r="K142" s="103">
        <v>2416</v>
      </c>
      <c r="L142" s="118">
        <f t="shared" si="10"/>
        <v>0</v>
      </c>
      <c r="M142" s="110"/>
      <c r="N142" s="78">
        <v>2416</v>
      </c>
      <c r="O142" s="3">
        <f t="shared" si="11"/>
        <v>0</v>
      </c>
      <c r="P142" s="135"/>
    </row>
    <row r="143" spans="1:16" ht="30" customHeight="1">
      <c r="A143" s="155"/>
      <c r="B143" s="7" t="s">
        <v>139</v>
      </c>
      <c r="C143" s="2">
        <v>2807</v>
      </c>
      <c r="D143" s="2">
        <v>2777</v>
      </c>
      <c r="E143" s="3">
        <f t="shared" si="8"/>
        <v>-30</v>
      </c>
      <c r="F143" s="67" t="s">
        <v>287</v>
      </c>
      <c r="G143" s="20"/>
      <c r="H143" s="78">
        <v>2777</v>
      </c>
      <c r="I143" s="1">
        <f t="shared" si="9"/>
        <v>0</v>
      </c>
      <c r="J143" s="95"/>
      <c r="K143" s="103">
        <v>2777</v>
      </c>
      <c r="L143" s="118">
        <f t="shared" si="10"/>
        <v>0</v>
      </c>
      <c r="M143" s="110"/>
      <c r="N143" s="78">
        <v>2777</v>
      </c>
      <c r="O143" s="3">
        <f t="shared" si="11"/>
        <v>0</v>
      </c>
      <c r="P143" s="135"/>
    </row>
    <row r="144" spans="1:16" ht="30" customHeight="1">
      <c r="A144" s="155"/>
      <c r="B144" s="7" t="s">
        <v>140</v>
      </c>
      <c r="C144" s="2">
        <v>28602</v>
      </c>
      <c r="D144" s="2">
        <v>26690</v>
      </c>
      <c r="E144" s="3">
        <f t="shared" si="8"/>
        <v>-1912</v>
      </c>
      <c r="F144" s="67" t="s">
        <v>288</v>
      </c>
      <c r="G144" s="20"/>
      <c r="H144" s="78">
        <v>26190</v>
      </c>
      <c r="I144" s="1">
        <f t="shared" si="9"/>
        <v>-500</v>
      </c>
      <c r="J144" s="95" t="s">
        <v>459</v>
      </c>
      <c r="K144" s="103">
        <v>26190</v>
      </c>
      <c r="L144" s="118">
        <f t="shared" si="10"/>
        <v>0</v>
      </c>
      <c r="M144" s="110"/>
      <c r="N144" s="78">
        <v>26190</v>
      </c>
      <c r="O144" s="3">
        <f t="shared" si="11"/>
        <v>0</v>
      </c>
      <c r="P144" s="135"/>
    </row>
    <row r="145" spans="1:16" ht="30" customHeight="1">
      <c r="A145" s="155"/>
      <c r="B145" s="7" t="s">
        <v>141</v>
      </c>
      <c r="C145" s="2">
        <v>106958</v>
      </c>
      <c r="D145" s="2">
        <v>109908</v>
      </c>
      <c r="E145" s="3">
        <f t="shared" si="8"/>
        <v>2950</v>
      </c>
      <c r="F145" s="67" t="s">
        <v>269</v>
      </c>
      <c r="G145" s="20"/>
      <c r="H145" s="78">
        <v>109908</v>
      </c>
      <c r="I145" s="1">
        <f t="shared" si="9"/>
        <v>0</v>
      </c>
      <c r="J145" s="95"/>
      <c r="K145" s="103">
        <v>109908</v>
      </c>
      <c r="L145" s="118">
        <f t="shared" si="10"/>
        <v>0</v>
      </c>
      <c r="M145" s="110"/>
      <c r="N145" s="78">
        <v>109908</v>
      </c>
      <c r="O145" s="3">
        <f t="shared" si="11"/>
        <v>0</v>
      </c>
      <c r="P145" s="135"/>
    </row>
    <row r="146" spans="1:16" ht="30" customHeight="1">
      <c r="A146" s="155"/>
      <c r="B146" s="7" t="s">
        <v>142</v>
      </c>
      <c r="C146" s="2">
        <v>1093</v>
      </c>
      <c r="D146" s="2">
        <v>1027</v>
      </c>
      <c r="E146" s="3">
        <f t="shared" si="8"/>
        <v>-66</v>
      </c>
      <c r="F146" s="67" t="s">
        <v>289</v>
      </c>
      <c r="G146" s="20"/>
      <c r="H146" s="78">
        <v>1027</v>
      </c>
      <c r="I146" s="1">
        <f t="shared" si="9"/>
        <v>0</v>
      </c>
      <c r="J146" s="95"/>
      <c r="K146" s="103">
        <v>1027</v>
      </c>
      <c r="L146" s="118">
        <f t="shared" si="10"/>
        <v>0</v>
      </c>
      <c r="M146" s="110"/>
      <c r="N146" s="78">
        <v>1027</v>
      </c>
      <c r="O146" s="3">
        <f t="shared" si="11"/>
        <v>0</v>
      </c>
      <c r="P146" s="135"/>
    </row>
    <row r="147" spans="1:16" ht="30" customHeight="1">
      <c r="A147" s="155"/>
      <c r="B147" s="7" t="s">
        <v>143</v>
      </c>
      <c r="C147" s="8">
        <v>0</v>
      </c>
      <c r="D147" s="2">
        <v>1725</v>
      </c>
      <c r="E147" s="3">
        <f t="shared" si="8"/>
        <v>1725</v>
      </c>
      <c r="F147" s="67" t="s">
        <v>296</v>
      </c>
      <c r="G147" s="20"/>
      <c r="H147" s="78">
        <v>1725</v>
      </c>
      <c r="I147" s="1">
        <f t="shared" si="9"/>
        <v>0</v>
      </c>
      <c r="J147" s="95"/>
      <c r="K147" s="103">
        <v>1725</v>
      </c>
      <c r="L147" s="118">
        <f t="shared" si="10"/>
        <v>0</v>
      </c>
      <c r="M147" s="110"/>
      <c r="N147" s="78">
        <v>1725</v>
      </c>
      <c r="O147" s="3">
        <f t="shared" si="11"/>
        <v>0</v>
      </c>
      <c r="P147" s="135"/>
    </row>
    <row r="148" spans="1:16" ht="30" customHeight="1">
      <c r="A148" s="155"/>
      <c r="B148" s="7" t="s">
        <v>144</v>
      </c>
      <c r="C148" s="2">
        <v>709560</v>
      </c>
      <c r="D148" s="2">
        <v>757715</v>
      </c>
      <c r="E148" s="3">
        <f t="shared" si="8"/>
        <v>48155</v>
      </c>
      <c r="F148" s="67" t="s">
        <v>295</v>
      </c>
      <c r="G148" s="20"/>
      <c r="H148" s="78">
        <v>727873</v>
      </c>
      <c r="I148" s="1">
        <f t="shared" si="9"/>
        <v>-29842</v>
      </c>
      <c r="J148" s="95"/>
      <c r="K148" s="103">
        <v>727873</v>
      </c>
      <c r="L148" s="118">
        <f t="shared" si="10"/>
        <v>0</v>
      </c>
      <c r="M148" s="110"/>
      <c r="N148" s="78">
        <v>727873</v>
      </c>
      <c r="O148" s="3">
        <f t="shared" si="11"/>
        <v>0</v>
      </c>
      <c r="P148" s="135"/>
    </row>
    <row r="149" spans="1:16" ht="30" customHeight="1">
      <c r="A149" s="155"/>
      <c r="B149" s="7" t="s">
        <v>145</v>
      </c>
      <c r="C149" s="2">
        <v>51116</v>
      </c>
      <c r="D149" s="2">
        <v>40397</v>
      </c>
      <c r="E149" s="3">
        <f t="shared" si="8"/>
        <v>-10719</v>
      </c>
      <c r="F149" s="67" t="s">
        <v>290</v>
      </c>
      <c r="G149" s="20"/>
      <c r="H149" s="78">
        <v>41830</v>
      </c>
      <c r="I149" s="1">
        <f t="shared" si="9"/>
        <v>1433</v>
      </c>
      <c r="J149" s="95" t="s">
        <v>460</v>
      </c>
      <c r="K149" s="103">
        <v>41830</v>
      </c>
      <c r="L149" s="118">
        <f t="shared" si="10"/>
        <v>0</v>
      </c>
      <c r="M149" s="110"/>
      <c r="N149" s="78">
        <v>41830</v>
      </c>
      <c r="O149" s="3">
        <f t="shared" si="11"/>
        <v>0</v>
      </c>
      <c r="P149" s="135"/>
    </row>
    <row r="150" spans="1:16" ht="30" customHeight="1">
      <c r="A150" s="155"/>
      <c r="B150" s="7" t="s">
        <v>146</v>
      </c>
      <c r="C150" s="8">
        <v>340</v>
      </c>
      <c r="D150" s="8">
        <v>340</v>
      </c>
      <c r="E150" s="3">
        <f t="shared" si="8"/>
        <v>0</v>
      </c>
      <c r="F150" s="67" t="s">
        <v>291</v>
      </c>
      <c r="G150" s="20"/>
      <c r="H150" s="78">
        <v>340</v>
      </c>
      <c r="I150" s="1">
        <f t="shared" si="9"/>
        <v>0</v>
      </c>
      <c r="J150" s="95"/>
      <c r="K150" s="103">
        <v>340</v>
      </c>
      <c r="L150" s="118">
        <f t="shared" si="10"/>
        <v>0</v>
      </c>
      <c r="M150" s="110"/>
      <c r="N150" s="78">
        <v>340</v>
      </c>
      <c r="O150" s="3">
        <f t="shared" si="11"/>
        <v>0</v>
      </c>
      <c r="P150" s="135"/>
    </row>
    <row r="151" spans="1:16" ht="30" customHeight="1">
      <c r="A151" s="155"/>
      <c r="B151" s="7" t="s">
        <v>147</v>
      </c>
      <c r="C151" s="2">
        <v>17386</v>
      </c>
      <c r="D151" s="2">
        <v>6671</v>
      </c>
      <c r="E151" s="3">
        <f t="shared" si="8"/>
        <v>-10715</v>
      </c>
      <c r="F151" s="67" t="s">
        <v>292</v>
      </c>
      <c r="G151" s="20"/>
      <c r="H151" s="78">
        <v>6671</v>
      </c>
      <c r="I151" s="1">
        <f t="shared" si="9"/>
        <v>0</v>
      </c>
      <c r="J151" s="95"/>
      <c r="K151" s="103">
        <v>6671</v>
      </c>
      <c r="L151" s="118">
        <f t="shared" si="10"/>
        <v>0</v>
      </c>
      <c r="M151" s="110"/>
      <c r="N151" s="78">
        <v>6671</v>
      </c>
      <c r="O151" s="3">
        <f t="shared" si="11"/>
        <v>0</v>
      </c>
      <c r="P151" s="135"/>
    </row>
    <row r="152" spans="1:16" ht="30" customHeight="1">
      <c r="A152" s="155"/>
      <c r="B152" s="7" t="s">
        <v>148</v>
      </c>
      <c r="C152" s="8">
        <v>714</v>
      </c>
      <c r="D152" s="8">
        <v>492</v>
      </c>
      <c r="E152" s="3">
        <f t="shared" si="8"/>
        <v>-222</v>
      </c>
      <c r="F152" s="67" t="s">
        <v>293</v>
      </c>
      <c r="G152" s="20"/>
      <c r="H152" s="78">
        <v>492</v>
      </c>
      <c r="I152" s="1">
        <f t="shared" si="9"/>
        <v>0</v>
      </c>
      <c r="J152" s="95"/>
      <c r="K152" s="103">
        <v>492</v>
      </c>
      <c r="L152" s="118">
        <f t="shared" si="10"/>
        <v>0</v>
      </c>
      <c r="M152" s="110"/>
      <c r="N152" s="78">
        <v>492</v>
      </c>
      <c r="O152" s="3">
        <f t="shared" si="11"/>
        <v>0</v>
      </c>
      <c r="P152" s="135"/>
    </row>
    <row r="153" spans="1:16" ht="30" customHeight="1">
      <c r="A153" s="155"/>
      <c r="B153" s="37" t="s">
        <v>149</v>
      </c>
      <c r="C153" s="38">
        <f>SUM(C137:C152)</f>
        <v>1378161</v>
      </c>
      <c r="D153" s="38">
        <f>SUM(D137:D152)</f>
        <v>1554091</v>
      </c>
      <c r="E153" s="39">
        <f t="shared" si="8"/>
        <v>175930</v>
      </c>
      <c r="F153" s="92"/>
      <c r="G153" s="40"/>
      <c r="H153" s="54">
        <f>SUM(H137:H152)</f>
        <v>1521286</v>
      </c>
      <c r="I153" s="41">
        <f t="shared" si="9"/>
        <v>-32805</v>
      </c>
      <c r="J153" s="96"/>
      <c r="K153" s="104">
        <f>SUM(K137:K152)</f>
        <v>1521286</v>
      </c>
      <c r="L153" s="119">
        <f t="shared" si="10"/>
        <v>0</v>
      </c>
      <c r="M153" s="111"/>
      <c r="N153" s="54">
        <f>SUM(N137:N152)</f>
        <v>1525016</v>
      </c>
      <c r="O153" s="39">
        <f t="shared" si="11"/>
        <v>3730</v>
      </c>
      <c r="P153" s="136"/>
    </row>
    <row r="154" spans="1:16" ht="30" customHeight="1">
      <c r="A154" s="155"/>
      <c r="B154" s="7" t="s">
        <v>150</v>
      </c>
      <c r="C154" s="2">
        <v>62663</v>
      </c>
      <c r="D154" s="2">
        <v>32119</v>
      </c>
      <c r="E154" s="3">
        <f t="shared" si="8"/>
        <v>-30544</v>
      </c>
      <c r="F154" s="93" t="s">
        <v>422</v>
      </c>
      <c r="G154" s="20"/>
      <c r="H154" s="78">
        <v>32414</v>
      </c>
      <c r="I154" s="1">
        <f t="shared" si="9"/>
        <v>295</v>
      </c>
      <c r="J154" s="95"/>
      <c r="K154" s="103">
        <v>32414</v>
      </c>
      <c r="L154" s="118">
        <f t="shared" si="10"/>
        <v>0</v>
      </c>
      <c r="M154" s="110"/>
      <c r="N154" s="78">
        <v>24914</v>
      </c>
      <c r="O154" s="3">
        <f t="shared" si="11"/>
        <v>-7500</v>
      </c>
      <c r="P154" s="127" t="s">
        <v>545</v>
      </c>
    </row>
    <row r="155" spans="1:16" ht="30" customHeight="1">
      <c r="A155" s="155"/>
      <c r="B155" s="7" t="s">
        <v>151</v>
      </c>
      <c r="C155" s="2">
        <v>7209</v>
      </c>
      <c r="D155" s="2">
        <v>6224</v>
      </c>
      <c r="E155" s="3">
        <f t="shared" si="8"/>
        <v>-985</v>
      </c>
      <c r="F155" s="89" t="s">
        <v>423</v>
      </c>
      <c r="G155" s="20"/>
      <c r="H155" s="78">
        <v>6224</v>
      </c>
      <c r="I155" s="1">
        <f t="shared" si="9"/>
        <v>0</v>
      </c>
      <c r="J155" s="95"/>
      <c r="K155" s="103">
        <v>6224</v>
      </c>
      <c r="L155" s="118">
        <f t="shared" si="10"/>
        <v>0</v>
      </c>
      <c r="M155" s="110"/>
      <c r="N155" s="78">
        <v>6224</v>
      </c>
      <c r="O155" s="3">
        <f t="shared" si="11"/>
        <v>0</v>
      </c>
      <c r="P155" s="135"/>
    </row>
    <row r="156" spans="1:16" ht="30" customHeight="1">
      <c r="A156" s="155"/>
      <c r="B156" s="7" t="s">
        <v>152</v>
      </c>
      <c r="C156" s="8">
        <v>83</v>
      </c>
      <c r="D156" s="8">
        <v>32</v>
      </c>
      <c r="E156" s="3">
        <f t="shared" si="8"/>
        <v>-51</v>
      </c>
      <c r="F156" s="89" t="s">
        <v>424</v>
      </c>
      <c r="G156" s="20"/>
      <c r="H156" s="78">
        <v>32</v>
      </c>
      <c r="I156" s="1">
        <f t="shared" si="9"/>
        <v>0</v>
      </c>
      <c r="J156" s="95"/>
      <c r="K156" s="103">
        <v>32</v>
      </c>
      <c r="L156" s="118">
        <f t="shared" si="10"/>
        <v>0</v>
      </c>
      <c r="M156" s="110"/>
      <c r="N156" s="78">
        <v>32</v>
      </c>
      <c r="O156" s="3">
        <f t="shared" si="11"/>
        <v>0</v>
      </c>
      <c r="P156" s="135"/>
    </row>
    <row r="157" spans="1:16" ht="30" customHeight="1">
      <c r="A157" s="155"/>
      <c r="B157" s="7" t="s">
        <v>153</v>
      </c>
      <c r="C157" s="2">
        <v>269392</v>
      </c>
      <c r="D157" s="2">
        <v>342822</v>
      </c>
      <c r="E157" s="3">
        <f t="shared" si="8"/>
        <v>73430</v>
      </c>
      <c r="F157" s="89" t="s">
        <v>425</v>
      </c>
      <c r="G157" s="20"/>
      <c r="H157" s="78">
        <v>342822</v>
      </c>
      <c r="I157" s="1">
        <f t="shared" si="9"/>
        <v>0</v>
      </c>
      <c r="J157" s="95"/>
      <c r="K157" s="103">
        <v>342822</v>
      </c>
      <c r="L157" s="118">
        <f t="shared" si="10"/>
        <v>0</v>
      </c>
      <c r="M157" s="110"/>
      <c r="N157" s="78">
        <v>317971</v>
      </c>
      <c r="O157" s="3">
        <f t="shared" si="11"/>
        <v>-24851</v>
      </c>
      <c r="P157" s="135" t="s">
        <v>546</v>
      </c>
    </row>
    <row r="158" spans="1:16" ht="30" customHeight="1">
      <c r="A158" s="155"/>
      <c r="B158" s="7" t="s">
        <v>154</v>
      </c>
      <c r="C158" s="2">
        <v>152935</v>
      </c>
      <c r="D158" s="2">
        <v>149870</v>
      </c>
      <c r="E158" s="3">
        <f t="shared" si="8"/>
        <v>-3065</v>
      </c>
      <c r="F158" s="89" t="s">
        <v>426</v>
      </c>
      <c r="G158" s="20"/>
      <c r="H158" s="78">
        <v>149870</v>
      </c>
      <c r="I158" s="1">
        <f t="shared" si="9"/>
        <v>0</v>
      </c>
      <c r="J158" s="95"/>
      <c r="K158" s="103">
        <v>149870</v>
      </c>
      <c r="L158" s="118">
        <f t="shared" si="10"/>
        <v>0</v>
      </c>
      <c r="M158" s="110"/>
      <c r="N158" s="78">
        <v>149870</v>
      </c>
      <c r="O158" s="3">
        <f t="shared" si="11"/>
        <v>0</v>
      </c>
      <c r="P158" s="135"/>
    </row>
    <row r="159" spans="1:16" ht="30" customHeight="1">
      <c r="A159" s="155"/>
      <c r="B159" s="7" t="s">
        <v>155</v>
      </c>
      <c r="C159" s="2">
        <v>1451</v>
      </c>
      <c r="D159" s="2">
        <v>1316</v>
      </c>
      <c r="E159" s="3">
        <f t="shared" si="8"/>
        <v>-135</v>
      </c>
      <c r="F159" s="89" t="s">
        <v>427</v>
      </c>
      <c r="G159" s="20"/>
      <c r="H159" s="78">
        <v>1301</v>
      </c>
      <c r="I159" s="1">
        <f t="shared" si="9"/>
        <v>-15</v>
      </c>
      <c r="J159" s="95"/>
      <c r="K159" s="103">
        <v>1301</v>
      </c>
      <c r="L159" s="118">
        <f t="shared" si="10"/>
        <v>0</v>
      </c>
      <c r="M159" s="110"/>
      <c r="N159" s="78">
        <v>1301</v>
      </c>
      <c r="O159" s="3">
        <f t="shared" si="11"/>
        <v>0</v>
      </c>
      <c r="P159" s="135"/>
    </row>
    <row r="160" spans="1:16" ht="30" customHeight="1">
      <c r="A160" s="155"/>
      <c r="B160" s="7" t="s">
        <v>156</v>
      </c>
      <c r="C160" s="2">
        <v>126172</v>
      </c>
      <c r="D160" s="2">
        <v>135488</v>
      </c>
      <c r="E160" s="3">
        <f t="shared" si="8"/>
        <v>9316</v>
      </c>
      <c r="F160" s="89" t="s">
        <v>428</v>
      </c>
      <c r="G160" s="20"/>
      <c r="H160" s="78">
        <v>126093</v>
      </c>
      <c r="I160" s="1">
        <f t="shared" si="9"/>
        <v>-9395</v>
      </c>
      <c r="J160" s="95" t="s">
        <v>461</v>
      </c>
      <c r="K160" s="103">
        <v>126093</v>
      </c>
      <c r="L160" s="118">
        <f t="shared" si="10"/>
        <v>0</v>
      </c>
      <c r="M160" s="110"/>
      <c r="N160" s="78">
        <v>126093</v>
      </c>
      <c r="O160" s="3">
        <f t="shared" si="11"/>
        <v>0</v>
      </c>
      <c r="P160" s="135"/>
    </row>
    <row r="161" spans="1:16" ht="30" customHeight="1">
      <c r="A161" s="155"/>
      <c r="B161" s="7" t="s">
        <v>157</v>
      </c>
      <c r="C161" s="2">
        <v>5173</v>
      </c>
      <c r="D161" s="2">
        <v>2938</v>
      </c>
      <c r="E161" s="3">
        <f t="shared" si="8"/>
        <v>-2235</v>
      </c>
      <c r="F161" s="89" t="s">
        <v>429</v>
      </c>
      <c r="G161" s="20"/>
      <c r="H161" s="78">
        <v>2938</v>
      </c>
      <c r="I161" s="1">
        <f t="shared" si="9"/>
        <v>0</v>
      </c>
      <c r="J161" s="95"/>
      <c r="K161" s="103">
        <v>2938</v>
      </c>
      <c r="L161" s="118">
        <f t="shared" si="10"/>
        <v>0</v>
      </c>
      <c r="M161" s="110"/>
      <c r="N161" s="78">
        <v>2938</v>
      </c>
      <c r="O161" s="3">
        <f t="shared" si="11"/>
        <v>0</v>
      </c>
      <c r="P161" s="135"/>
    </row>
    <row r="162" spans="1:16" ht="30" customHeight="1">
      <c r="A162" s="155"/>
      <c r="B162" s="7" t="s">
        <v>158</v>
      </c>
      <c r="C162" s="2">
        <v>32386</v>
      </c>
      <c r="D162" s="2">
        <v>31771</v>
      </c>
      <c r="E162" s="3">
        <f t="shared" si="8"/>
        <v>-615</v>
      </c>
      <c r="F162" s="89" t="s">
        <v>430</v>
      </c>
      <c r="G162" s="20"/>
      <c r="H162" s="78">
        <v>31771</v>
      </c>
      <c r="I162" s="1">
        <f t="shared" si="9"/>
        <v>0</v>
      </c>
      <c r="J162" s="95"/>
      <c r="K162" s="103">
        <v>31771</v>
      </c>
      <c r="L162" s="118">
        <f t="shared" si="10"/>
        <v>0</v>
      </c>
      <c r="M162" s="110"/>
      <c r="N162" s="78">
        <v>31771</v>
      </c>
      <c r="O162" s="3">
        <f t="shared" si="11"/>
        <v>0</v>
      </c>
      <c r="P162" s="135"/>
    </row>
    <row r="163" spans="1:16" ht="30" customHeight="1">
      <c r="A163" s="155"/>
      <c r="B163" s="7" t="s">
        <v>159</v>
      </c>
      <c r="C163" s="2">
        <v>2985</v>
      </c>
      <c r="D163" s="2">
        <v>2679</v>
      </c>
      <c r="E163" s="3">
        <f t="shared" si="8"/>
        <v>-306</v>
      </c>
      <c r="F163" s="89" t="s">
        <v>431</v>
      </c>
      <c r="G163" s="20"/>
      <c r="H163" s="78">
        <v>2679</v>
      </c>
      <c r="I163" s="1">
        <f t="shared" si="9"/>
        <v>0</v>
      </c>
      <c r="J163" s="95"/>
      <c r="K163" s="103">
        <v>2679</v>
      </c>
      <c r="L163" s="118">
        <f t="shared" si="10"/>
        <v>0</v>
      </c>
      <c r="M163" s="110"/>
      <c r="N163" s="78">
        <v>2679</v>
      </c>
      <c r="O163" s="3">
        <f t="shared" si="11"/>
        <v>0</v>
      </c>
      <c r="P163" s="135"/>
    </row>
    <row r="164" spans="1:16" ht="30" customHeight="1">
      <c r="A164" s="155"/>
      <c r="B164" s="7" t="s">
        <v>160</v>
      </c>
      <c r="C164" s="2">
        <v>18553</v>
      </c>
      <c r="D164" s="2">
        <v>18246</v>
      </c>
      <c r="E164" s="3">
        <f t="shared" si="8"/>
        <v>-307</v>
      </c>
      <c r="F164" s="89" t="s">
        <v>432</v>
      </c>
      <c r="G164" s="20"/>
      <c r="H164" s="78">
        <v>18246</v>
      </c>
      <c r="I164" s="1">
        <f t="shared" si="9"/>
        <v>0</v>
      </c>
      <c r="J164" s="95"/>
      <c r="K164" s="103">
        <v>18246</v>
      </c>
      <c r="L164" s="118">
        <f t="shared" si="10"/>
        <v>0</v>
      </c>
      <c r="M164" s="110"/>
      <c r="N164" s="78">
        <v>18246</v>
      </c>
      <c r="O164" s="3">
        <f t="shared" si="11"/>
        <v>0</v>
      </c>
      <c r="P164" s="135"/>
    </row>
    <row r="165" spans="1:16" ht="30" customHeight="1">
      <c r="A165" s="155"/>
      <c r="B165" s="7" t="s">
        <v>161</v>
      </c>
      <c r="C165" s="8">
        <v>38</v>
      </c>
      <c r="D165" s="8">
        <v>38</v>
      </c>
      <c r="E165" s="3">
        <f t="shared" si="8"/>
        <v>0</v>
      </c>
      <c r="F165" s="89" t="s">
        <v>433</v>
      </c>
      <c r="G165" s="20"/>
      <c r="H165" s="78">
        <v>38</v>
      </c>
      <c r="I165" s="1">
        <f t="shared" si="9"/>
        <v>0</v>
      </c>
      <c r="J165" s="95"/>
      <c r="K165" s="103">
        <v>38</v>
      </c>
      <c r="L165" s="118">
        <f t="shared" si="10"/>
        <v>0</v>
      </c>
      <c r="M165" s="110"/>
      <c r="N165" s="78">
        <v>38</v>
      </c>
      <c r="O165" s="3">
        <f t="shared" si="11"/>
        <v>0</v>
      </c>
      <c r="P165" s="135"/>
    </row>
    <row r="166" spans="1:16" ht="30" customHeight="1">
      <c r="A166" s="156"/>
      <c r="B166" s="37" t="s">
        <v>162</v>
      </c>
      <c r="C166" s="38">
        <f>SUM(C154:C165)</f>
        <v>679040</v>
      </c>
      <c r="D166" s="38">
        <f>SUM(D154:D165)</f>
        <v>723543</v>
      </c>
      <c r="E166" s="39">
        <f t="shared" si="8"/>
        <v>44503</v>
      </c>
      <c r="F166" s="57"/>
      <c r="G166" s="40"/>
      <c r="H166" s="54">
        <f>SUM(H154:H165)</f>
        <v>714428</v>
      </c>
      <c r="I166" s="41">
        <f t="shared" si="9"/>
        <v>-9115</v>
      </c>
      <c r="J166" s="96"/>
      <c r="K166" s="104">
        <f>SUM(K154:K165)</f>
        <v>714428</v>
      </c>
      <c r="L166" s="119">
        <f t="shared" si="10"/>
        <v>0</v>
      </c>
      <c r="M166" s="111"/>
      <c r="N166" s="54">
        <f>SUM(N154:N165)</f>
        <v>682077</v>
      </c>
      <c r="O166" s="39">
        <f t="shared" si="11"/>
        <v>-32351</v>
      </c>
      <c r="P166" s="136"/>
    </row>
    <row r="167" spans="1:16" ht="30" customHeight="1" thickBot="1">
      <c r="A167" s="146" t="s">
        <v>163</v>
      </c>
      <c r="B167" s="147"/>
      <c r="C167" s="27">
        <f>C121+C136+C153+C166</f>
        <v>2936544</v>
      </c>
      <c r="D167" s="27">
        <f>D121+D136+D153+D166</f>
        <v>3113576</v>
      </c>
      <c r="E167" s="28">
        <f t="shared" si="8"/>
        <v>177032</v>
      </c>
      <c r="F167" s="58"/>
      <c r="G167" s="29"/>
      <c r="H167" s="79">
        <f>H121+H136+H153+H166</f>
        <v>3069203</v>
      </c>
      <c r="I167" s="30">
        <f t="shared" si="9"/>
        <v>-44373</v>
      </c>
      <c r="J167" s="97"/>
      <c r="K167" s="105">
        <f>K121+K136+K153+K166</f>
        <v>3069203</v>
      </c>
      <c r="L167" s="120">
        <f t="shared" si="10"/>
        <v>0</v>
      </c>
      <c r="M167" s="112"/>
      <c r="N167" s="79">
        <f>N121+N136+N153+N166</f>
        <v>2961728</v>
      </c>
      <c r="O167" s="28">
        <f t="shared" si="11"/>
        <v>-107475</v>
      </c>
      <c r="P167" s="137"/>
    </row>
    <row r="168" spans="1:16" ht="30" customHeight="1">
      <c r="A168" s="43" t="s">
        <v>242</v>
      </c>
      <c r="B168" s="44" t="s">
        <v>164</v>
      </c>
      <c r="C168" s="45">
        <v>16950</v>
      </c>
      <c r="D168" s="45">
        <v>16964</v>
      </c>
      <c r="E168" s="46">
        <f t="shared" si="8"/>
        <v>14</v>
      </c>
      <c r="F168" s="59" t="s">
        <v>409</v>
      </c>
      <c r="G168" s="47"/>
      <c r="H168" s="81">
        <v>16964</v>
      </c>
      <c r="I168" s="48">
        <f t="shared" si="9"/>
        <v>0</v>
      </c>
      <c r="J168" s="98"/>
      <c r="K168" s="106">
        <v>16964</v>
      </c>
      <c r="L168" s="122">
        <f t="shared" si="10"/>
        <v>0</v>
      </c>
      <c r="M168" s="113"/>
      <c r="N168" s="81">
        <v>16964</v>
      </c>
      <c r="O168" s="46">
        <f t="shared" si="11"/>
        <v>0</v>
      </c>
      <c r="P168" s="138"/>
    </row>
    <row r="169" spans="1:16" ht="30" customHeight="1" thickBot="1">
      <c r="A169" s="146" t="s">
        <v>165</v>
      </c>
      <c r="B169" s="147"/>
      <c r="C169" s="27">
        <f>C168</f>
        <v>16950</v>
      </c>
      <c r="D169" s="27">
        <f>D168</f>
        <v>16964</v>
      </c>
      <c r="E169" s="28">
        <f t="shared" si="8"/>
        <v>14</v>
      </c>
      <c r="F169" s="58"/>
      <c r="G169" s="29"/>
      <c r="H169" s="79">
        <f>H168</f>
        <v>16964</v>
      </c>
      <c r="I169" s="30">
        <f t="shared" si="9"/>
        <v>0</v>
      </c>
      <c r="J169" s="97"/>
      <c r="K169" s="105">
        <f>K168</f>
        <v>16964</v>
      </c>
      <c r="L169" s="120">
        <f t="shared" si="10"/>
        <v>0</v>
      </c>
      <c r="M169" s="112"/>
      <c r="N169" s="79">
        <f>N168</f>
        <v>16964</v>
      </c>
      <c r="O169" s="28">
        <f t="shared" si="11"/>
        <v>0</v>
      </c>
      <c r="P169" s="137"/>
    </row>
    <row r="170" spans="1:16" ht="30" customHeight="1">
      <c r="A170" s="154" t="s">
        <v>243</v>
      </c>
      <c r="B170" s="11" t="s">
        <v>166</v>
      </c>
      <c r="C170" s="12">
        <v>12384</v>
      </c>
      <c r="D170" s="12">
        <v>13370</v>
      </c>
      <c r="E170" s="13">
        <f t="shared" si="8"/>
        <v>986</v>
      </c>
      <c r="F170" s="62" t="s">
        <v>297</v>
      </c>
      <c r="G170" s="19"/>
      <c r="H170" s="77">
        <v>14487</v>
      </c>
      <c r="I170" s="14">
        <f t="shared" si="9"/>
        <v>1117</v>
      </c>
      <c r="J170" s="94" t="s">
        <v>462</v>
      </c>
      <c r="K170" s="102">
        <v>14487</v>
      </c>
      <c r="L170" s="117">
        <f t="shared" si="10"/>
        <v>0</v>
      </c>
      <c r="M170" s="109"/>
      <c r="N170" s="77">
        <v>14487</v>
      </c>
      <c r="O170" s="13">
        <f t="shared" si="11"/>
        <v>0</v>
      </c>
      <c r="P170" s="134"/>
    </row>
    <row r="171" spans="1:16" ht="30" customHeight="1">
      <c r="A171" s="155"/>
      <c r="B171" s="7" t="s">
        <v>167</v>
      </c>
      <c r="C171" s="2">
        <v>38043</v>
      </c>
      <c r="D171" s="2">
        <v>36423</v>
      </c>
      <c r="E171" s="3">
        <f t="shared" si="8"/>
        <v>-1620</v>
      </c>
      <c r="F171" s="63" t="s">
        <v>298</v>
      </c>
      <c r="G171" s="20"/>
      <c r="H171" s="78">
        <v>34369</v>
      </c>
      <c r="I171" s="1">
        <f t="shared" si="9"/>
        <v>-2054</v>
      </c>
      <c r="J171" s="95" t="s">
        <v>463</v>
      </c>
      <c r="K171" s="103">
        <v>34369</v>
      </c>
      <c r="L171" s="118">
        <f t="shared" si="10"/>
        <v>0</v>
      </c>
      <c r="M171" s="110"/>
      <c r="N171" s="78">
        <v>34369</v>
      </c>
      <c r="O171" s="3">
        <f t="shared" si="11"/>
        <v>0</v>
      </c>
      <c r="P171" s="135"/>
    </row>
    <row r="172" spans="1:16" ht="30" customHeight="1">
      <c r="A172" s="155"/>
      <c r="B172" s="7" t="s">
        <v>168</v>
      </c>
      <c r="C172" s="2">
        <v>20081</v>
      </c>
      <c r="D172" s="2">
        <v>22659</v>
      </c>
      <c r="E172" s="3">
        <f t="shared" si="8"/>
        <v>2578</v>
      </c>
      <c r="F172" s="63" t="s">
        <v>299</v>
      </c>
      <c r="G172" s="20"/>
      <c r="H172" s="78">
        <v>23404</v>
      </c>
      <c r="I172" s="1">
        <f t="shared" si="9"/>
        <v>745</v>
      </c>
      <c r="J172" s="95" t="s">
        <v>464</v>
      </c>
      <c r="K172" s="103">
        <v>23404</v>
      </c>
      <c r="L172" s="118">
        <f t="shared" si="10"/>
        <v>0</v>
      </c>
      <c r="M172" s="110"/>
      <c r="N172" s="78">
        <v>23404</v>
      </c>
      <c r="O172" s="3">
        <f t="shared" si="11"/>
        <v>0</v>
      </c>
      <c r="P172" s="135"/>
    </row>
    <row r="173" spans="1:16" ht="30" customHeight="1">
      <c r="A173" s="155"/>
      <c r="B173" s="7" t="s">
        <v>169</v>
      </c>
      <c r="C173" s="2">
        <v>37879</v>
      </c>
      <c r="D173" s="2">
        <v>39195</v>
      </c>
      <c r="E173" s="3">
        <f t="shared" si="8"/>
        <v>1316</v>
      </c>
      <c r="F173" s="63" t="s">
        <v>300</v>
      </c>
      <c r="G173" s="20"/>
      <c r="H173" s="78">
        <v>38908</v>
      </c>
      <c r="I173" s="1">
        <f t="shared" si="9"/>
        <v>-287</v>
      </c>
      <c r="J173" s="95" t="s">
        <v>465</v>
      </c>
      <c r="K173" s="103">
        <v>38908</v>
      </c>
      <c r="L173" s="118">
        <f t="shared" si="10"/>
        <v>0</v>
      </c>
      <c r="M173" s="110"/>
      <c r="N173" s="78">
        <v>38908</v>
      </c>
      <c r="O173" s="3">
        <f t="shared" si="11"/>
        <v>0</v>
      </c>
      <c r="P173" s="135"/>
    </row>
    <row r="174" spans="1:16" ht="30" customHeight="1">
      <c r="A174" s="155"/>
      <c r="B174" s="7" t="s">
        <v>170</v>
      </c>
      <c r="C174" s="2">
        <v>67288</v>
      </c>
      <c r="D174" s="2">
        <v>67355</v>
      </c>
      <c r="E174" s="3">
        <f t="shared" si="8"/>
        <v>67</v>
      </c>
      <c r="F174" s="63" t="s">
        <v>301</v>
      </c>
      <c r="G174" s="20"/>
      <c r="H174" s="78">
        <v>62057</v>
      </c>
      <c r="I174" s="1">
        <f t="shared" si="9"/>
        <v>-5298</v>
      </c>
      <c r="J174" s="95" t="s">
        <v>466</v>
      </c>
      <c r="K174" s="103">
        <v>62057</v>
      </c>
      <c r="L174" s="118">
        <f t="shared" si="10"/>
        <v>0</v>
      </c>
      <c r="M174" s="110"/>
      <c r="N174" s="78">
        <v>62057</v>
      </c>
      <c r="O174" s="3">
        <f t="shared" si="11"/>
        <v>0</v>
      </c>
      <c r="P174" s="135"/>
    </row>
    <row r="175" spans="1:16" ht="30" customHeight="1">
      <c r="A175" s="155"/>
      <c r="B175" s="7" t="s">
        <v>171</v>
      </c>
      <c r="C175" s="2">
        <v>9150</v>
      </c>
      <c r="D175" s="2">
        <v>13851</v>
      </c>
      <c r="E175" s="3">
        <f t="shared" si="8"/>
        <v>4701</v>
      </c>
      <c r="F175" s="63" t="s">
        <v>302</v>
      </c>
      <c r="G175" s="20"/>
      <c r="H175" s="78">
        <v>13684</v>
      </c>
      <c r="I175" s="1">
        <f t="shared" si="9"/>
        <v>-167</v>
      </c>
      <c r="J175" s="95" t="s">
        <v>467</v>
      </c>
      <c r="K175" s="103">
        <v>13684</v>
      </c>
      <c r="L175" s="118">
        <f t="shared" si="10"/>
        <v>0</v>
      </c>
      <c r="M175" s="110"/>
      <c r="N175" s="78">
        <v>13684</v>
      </c>
      <c r="O175" s="3">
        <f t="shared" si="11"/>
        <v>0</v>
      </c>
      <c r="P175" s="135"/>
    </row>
    <row r="176" spans="1:16" ht="30" customHeight="1">
      <c r="A176" s="156"/>
      <c r="B176" s="37" t="s">
        <v>172</v>
      </c>
      <c r="C176" s="38">
        <f>SUM(C170:C175)</f>
        <v>184825</v>
      </c>
      <c r="D176" s="38">
        <f>SUM(D170:D175)</f>
        <v>192853</v>
      </c>
      <c r="E176" s="39">
        <f t="shared" si="8"/>
        <v>8028</v>
      </c>
      <c r="F176" s="57"/>
      <c r="G176" s="40"/>
      <c r="H176" s="54">
        <f>SUM(H170:H175)</f>
        <v>186909</v>
      </c>
      <c r="I176" s="41">
        <f t="shared" si="9"/>
        <v>-5944</v>
      </c>
      <c r="J176" s="96"/>
      <c r="K176" s="104">
        <f>SUM(K170:K175)</f>
        <v>186909</v>
      </c>
      <c r="L176" s="119">
        <f t="shared" si="10"/>
        <v>0</v>
      </c>
      <c r="M176" s="111"/>
      <c r="N176" s="54">
        <f>SUM(N170:N175)</f>
        <v>186909</v>
      </c>
      <c r="O176" s="39">
        <f t="shared" si="11"/>
        <v>0</v>
      </c>
      <c r="P176" s="136"/>
    </row>
    <row r="177" spans="1:16" ht="30" customHeight="1" thickBot="1">
      <c r="A177" s="148" t="s">
        <v>173</v>
      </c>
      <c r="B177" s="149"/>
      <c r="C177" s="27">
        <f>C176</f>
        <v>184825</v>
      </c>
      <c r="D177" s="27">
        <f>D176</f>
        <v>192853</v>
      </c>
      <c r="E177" s="28">
        <f t="shared" si="8"/>
        <v>8028</v>
      </c>
      <c r="F177" s="58"/>
      <c r="G177" s="29"/>
      <c r="H177" s="79">
        <f>H176</f>
        <v>186909</v>
      </c>
      <c r="I177" s="30">
        <f t="shared" si="9"/>
        <v>-5944</v>
      </c>
      <c r="J177" s="97"/>
      <c r="K177" s="105">
        <f>K176</f>
        <v>186909</v>
      </c>
      <c r="L177" s="120">
        <f t="shared" si="10"/>
        <v>0</v>
      </c>
      <c r="M177" s="112"/>
      <c r="N177" s="79">
        <f>N176</f>
        <v>186909</v>
      </c>
      <c r="O177" s="28">
        <f t="shared" si="11"/>
        <v>0</v>
      </c>
      <c r="P177" s="137"/>
    </row>
    <row r="178" spans="1:16" ht="30" customHeight="1">
      <c r="A178" s="154" t="s">
        <v>258</v>
      </c>
      <c r="B178" s="11" t="s">
        <v>174</v>
      </c>
      <c r="C178" s="12">
        <v>3039</v>
      </c>
      <c r="D178" s="12">
        <v>2964</v>
      </c>
      <c r="E178" s="69">
        <f t="shared" si="8"/>
        <v>-75</v>
      </c>
      <c r="F178" s="65" t="s">
        <v>303</v>
      </c>
      <c r="G178" s="19"/>
      <c r="H178" s="77">
        <v>2882</v>
      </c>
      <c r="I178" s="14">
        <f t="shared" si="9"/>
        <v>-82</v>
      </c>
      <c r="J178" s="94"/>
      <c r="K178" s="102">
        <v>2882</v>
      </c>
      <c r="L178" s="117">
        <f t="shared" si="10"/>
        <v>0</v>
      </c>
      <c r="M178" s="109"/>
      <c r="N178" s="77">
        <v>2882</v>
      </c>
      <c r="O178" s="13">
        <f t="shared" si="11"/>
        <v>0</v>
      </c>
      <c r="P178" s="134"/>
    </row>
    <row r="179" spans="1:16" ht="30" customHeight="1">
      <c r="A179" s="155"/>
      <c r="B179" s="7" t="s">
        <v>175</v>
      </c>
      <c r="C179" s="2">
        <v>8234</v>
      </c>
      <c r="D179" s="2">
        <v>8228</v>
      </c>
      <c r="E179" s="70">
        <f t="shared" si="8"/>
        <v>-6</v>
      </c>
      <c r="F179" s="67" t="s">
        <v>304</v>
      </c>
      <c r="G179" s="20"/>
      <c r="H179" s="78">
        <v>7928</v>
      </c>
      <c r="I179" s="1">
        <f t="shared" si="9"/>
        <v>-300</v>
      </c>
      <c r="J179" s="95" t="s">
        <v>468</v>
      </c>
      <c r="K179" s="103">
        <v>7928</v>
      </c>
      <c r="L179" s="118">
        <f t="shared" si="10"/>
        <v>0</v>
      </c>
      <c r="M179" s="110"/>
      <c r="N179" s="78">
        <v>7928</v>
      </c>
      <c r="O179" s="3">
        <f t="shared" si="11"/>
        <v>0</v>
      </c>
      <c r="P179" s="135"/>
    </row>
    <row r="180" spans="1:16" ht="30" customHeight="1">
      <c r="A180" s="155"/>
      <c r="B180" s="7" t="s">
        <v>176</v>
      </c>
      <c r="C180" s="2">
        <v>4812</v>
      </c>
      <c r="D180" s="2">
        <v>6578</v>
      </c>
      <c r="E180" s="70">
        <f t="shared" si="8"/>
        <v>1766</v>
      </c>
      <c r="F180" s="67" t="s">
        <v>305</v>
      </c>
      <c r="G180" s="20"/>
      <c r="H180" s="78">
        <v>6515</v>
      </c>
      <c r="I180" s="1">
        <f t="shared" si="9"/>
        <v>-63</v>
      </c>
      <c r="J180" s="95"/>
      <c r="K180" s="103">
        <v>6515</v>
      </c>
      <c r="L180" s="118">
        <f t="shared" si="10"/>
        <v>0</v>
      </c>
      <c r="M180" s="110"/>
      <c r="N180" s="78">
        <v>6515</v>
      </c>
      <c r="O180" s="3">
        <f t="shared" si="11"/>
        <v>0</v>
      </c>
      <c r="P180" s="135"/>
    </row>
    <row r="181" spans="1:16" ht="30" customHeight="1">
      <c r="A181" s="155"/>
      <c r="B181" s="7" t="s">
        <v>177</v>
      </c>
      <c r="C181" s="2">
        <v>37757</v>
      </c>
      <c r="D181" s="2">
        <v>40219</v>
      </c>
      <c r="E181" s="70">
        <f t="shared" si="8"/>
        <v>2462</v>
      </c>
      <c r="F181" s="67" t="s">
        <v>306</v>
      </c>
      <c r="G181" s="20"/>
      <c r="H181" s="78">
        <v>41620</v>
      </c>
      <c r="I181" s="1">
        <f t="shared" si="9"/>
        <v>1401</v>
      </c>
      <c r="J181" s="95" t="s">
        <v>469</v>
      </c>
      <c r="K181" s="103">
        <v>41620</v>
      </c>
      <c r="L181" s="118">
        <f t="shared" si="10"/>
        <v>0</v>
      </c>
      <c r="M181" s="110"/>
      <c r="N181" s="78">
        <v>41620</v>
      </c>
      <c r="O181" s="3">
        <f t="shared" si="11"/>
        <v>0</v>
      </c>
      <c r="P181" s="135"/>
    </row>
    <row r="182" spans="1:16" ht="30" customHeight="1">
      <c r="A182" s="155"/>
      <c r="B182" s="7" t="s">
        <v>178</v>
      </c>
      <c r="C182" s="2">
        <v>102065</v>
      </c>
      <c r="D182" s="2">
        <v>106158</v>
      </c>
      <c r="E182" s="70">
        <f t="shared" si="8"/>
        <v>4093</v>
      </c>
      <c r="F182" s="67" t="s">
        <v>307</v>
      </c>
      <c r="G182" s="20"/>
      <c r="H182" s="78">
        <v>113538</v>
      </c>
      <c r="I182" s="1">
        <f t="shared" si="9"/>
        <v>7380</v>
      </c>
      <c r="J182" s="95" t="s">
        <v>470</v>
      </c>
      <c r="K182" s="103">
        <v>113538</v>
      </c>
      <c r="L182" s="118">
        <f t="shared" si="10"/>
        <v>0</v>
      </c>
      <c r="M182" s="110"/>
      <c r="N182" s="78">
        <v>113538</v>
      </c>
      <c r="O182" s="3">
        <f t="shared" si="11"/>
        <v>0</v>
      </c>
      <c r="P182" s="135"/>
    </row>
    <row r="183" spans="1:16" ht="30" customHeight="1">
      <c r="A183" s="155"/>
      <c r="B183" s="7" t="s">
        <v>179</v>
      </c>
      <c r="C183" s="2">
        <v>6618</v>
      </c>
      <c r="D183" s="2">
        <v>6434</v>
      </c>
      <c r="E183" s="70">
        <f t="shared" si="8"/>
        <v>-184</v>
      </c>
      <c r="F183" s="67" t="s">
        <v>308</v>
      </c>
      <c r="G183" s="20"/>
      <c r="H183" s="78">
        <v>6424</v>
      </c>
      <c r="I183" s="1">
        <f t="shared" si="9"/>
        <v>-10</v>
      </c>
      <c r="J183" s="95"/>
      <c r="K183" s="103">
        <v>6424</v>
      </c>
      <c r="L183" s="118">
        <f t="shared" si="10"/>
        <v>0</v>
      </c>
      <c r="M183" s="110"/>
      <c r="N183" s="78">
        <v>6424</v>
      </c>
      <c r="O183" s="3">
        <f t="shared" si="11"/>
        <v>0</v>
      </c>
      <c r="P183" s="135"/>
    </row>
    <row r="184" spans="1:16" ht="30" customHeight="1">
      <c r="A184" s="155"/>
      <c r="B184" s="7" t="s">
        <v>180</v>
      </c>
      <c r="C184" s="2">
        <v>157429</v>
      </c>
      <c r="D184" s="2">
        <v>171456</v>
      </c>
      <c r="E184" s="70">
        <f t="shared" si="8"/>
        <v>14027</v>
      </c>
      <c r="F184" s="67" t="s">
        <v>553</v>
      </c>
      <c r="G184" s="20"/>
      <c r="H184" s="78">
        <v>172993</v>
      </c>
      <c r="I184" s="1">
        <f t="shared" si="9"/>
        <v>1537</v>
      </c>
      <c r="J184" s="95" t="s">
        <v>471</v>
      </c>
      <c r="K184" s="103">
        <v>172993</v>
      </c>
      <c r="L184" s="118">
        <f t="shared" si="10"/>
        <v>0</v>
      </c>
      <c r="M184" s="110"/>
      <c r="N184" s="78">
        <v>172993</v>
      </c>
      <c r="O184" s="3">
        <f t="shared" si="11"/>
        <v>0</v>
      </c>
      <c r="P184" s="135"/>
    </row>
    <row r="185" spans="1:16" ht="30" customHeight="1">
      <c r="A185" s="155"/>
      <c r="B185" s="7" t="s">
        <v>181</v>
      </c>
      <c r="C185" s="2">
        <v>282765</v>
      </c>
      <c r="D185" s="2">
        <v>257126</v>
      </c>
      <c r="E185" s="70">
        <f t="shared" si="8"/>
        <v>-25639</v>
      </c>
      <c r="F185" s="67" t="s">
        <v>309</v>
      </c>
      <c r="G185" s="20"/>
      <c r="H185" s="78">
        <v>245244</v>
      </c>
      <c r="I185" s="1">
        <f t="shared" si="9"/>
        <v>-11882</v>
      </c>
      <c r="J185" s="95" t="s">
        <v>472</v>
      </c>
      <c r="K185" s="103">
        <v>245244</v>
      </c>
      <c r="L185" s="118">
        <f t="shared" si="10"/>
        <v>0</v>
      </c>
      <c r="M185" s="110"/>
      <c r="N185" s="78">
        <v>245244</v>
      </c>
      <c r="O185" s="3">
        <f t="shared" si="11"/>
        <v>0</v>
      </c>
      <c r="P185" s="135"/>
    </row>
    <row r="186" spans="1:16" ht="30" customHeight="1">
      <c r="A186" s="155"/>
      <c r="B186" s="7" t="s">
        <v>182</v>
      </c>
      <c r="C186" s="2">
        <v>202297</v>
      </c>
      <c r="D186" s="2">
        <v>208424</v>
      </c>
      <c r="E186" s="70">
        <f t="shared" si="8"/>
        <v>6127</v>
      </c>
      <c r="F186" s="67" t="s">
        <v>310</v>
      </c>
      <c r="G186" s="20"/>
      <c r="H186" s="78">
        <v>206374</v>
      </c>
      <c r="I186" s="1">
        <f t="shared" si="9"/>
        <v>-2050</v>
      </c>
      <c r="J186" s="95" t="s">
        <v>473</v>
      </c>
      <c r="K186" s="103">
        <v>206374</v>
      </c>
      <c r="L186" s="118">
        <f t="shared" si="10"/>
        <v>0</v>
      </c>
      <c r="M186" s="110"/>
      <c r="N186" s="78">
        <v>206374</v>
      </c>
      <c r="O186" s="3">
        <f t="shared" si="11"/>
        <v>0</v>
      </c>
      <c r="P186" s="135"/>
    </row>
    <row r="187" spans="1:16" ht="30" customHeight="1">
      <c r="A187" s="155"/>
      <c r="B187" s="7" t="s">
        <v>183</v>
      </c>
      <c r="C187" s="2">
        <v>45575</v>
      </c>
      <c r="D187" s="2">
        <v>37031</v>
      </c>
      <c r="E187" s="70">
        <f t="shared" si="8"/>
        <v>-8544</v>
      </c>
      <c r="F187" s="67" t="s">
        <v>311</v>
      </c>
      <c r="G187" s="20"/>
      <c r="H187" s="78">
        <v>36764</v>
      </c>
      <c r="I187" s="1">
        <f t="shared" si="9"/>
        <v>-267</v>
      </c>
      <c r="J187" s="95" t="s">
        <v>474</v>
      </c>
      <c r="K187" s="103">
        <v>36764</v>
      </c>
      <c r="L187" s="118">
        <f t="shared" si="10"/>
        <v>0</v>
      </c>
      <c r="M187" s="110"/>
      <c r="N187" s="78">
        <v>36764</v>
      </c>
      <c r="O187" s="3">
        <f t="shared" si="11"/>
        <v>0</v>
      </c>
      <c r="P187" s="135"/>
    </row>
    <row r="188" spans="1:16" ht="30" customHeight="1">
      <c r="A188" s="155"/>
      <c r="B188" s="7" t="s">
        <v>184</v>
      </c>
      <c r="C188" s="2">
        <v>6402</v>
      </c>
      <c r="D188" s="2">
        <v>6330</v>
      </c>
      <c r="E188" s="70">
        <f t="shared" si="8"/>
        <v>-72</v>
      </c>
      <c r="F188" s="67" t="s">
        <v>312</v>
      </c>
      <c r="G188" s="20"/>
      <c r="H188" s="78">
        <v>6330</v>
      </c>
      <c r="I188" s="1">
        <f t="shared" si="9"/>
        <v>0</v>
      </c>
      <c r="J188" s="95"/>
      <c r="K188" s="103">
        <v>6330</v>
      </c>
      <c r="L188" s="118">
        <f t="shared" si="10"/>
        <v>0</v>
      </c>
      <c r="M188" s="110"/>
      <c r="N188" s="78">
        <v>6330</v>
      </c>
      <c r="O188" s="3">
        <f t="shared" si="11"/>
        <v>0</v>
      </c>
      <c r="P188" s="135"/>
    </row>
    <row r="189" spans="1:16" ht="30" customHeight="1">
      <c r="A189" s="155"/>
      <c r="B189" s="7" t="s">
        <v>185</v>
      </c>
      <c r="C189" s="2">
        <v>18253</v>
      </c>
      <c r="D189" s="2">
        <v>17572</v>
      </c>
      <c r="E189" s="70">
        <f t="shared" si="8"/>
        <v>-681</v>
      </c>
      <c r="F189" s="67" t="s">
        <v>313</v>
      </c>
      <c r="G189" s="20"/>
      <c r="H189" s="78">
        <v>17995</v>
      </c>
      <c r="I189" s="1">
        <f t="shared" si="9"/>
        <v>423</v>
      </c>
      <c r="J189" s="95" t="s">
        <v>475</v>
      </c>
      <c r="K189" s="103">
        <v>17995</v>
      </c>
      <c r="L189" s="118">
        <f t="shared" si="10"/>
        <v>0</v>
      </c>
      <c r="M189" s="110"/>
      <c r="N189" s="78">
        <v>17995</v>
      </c>
      <c r="O189" s="3">
        <f t="shared" si="11"/>
        <v>0</v>
      </c>
      <c r="P189" s="135"/>
    </row>
    <row r="190" spans="1:16" ht="30" customHeight="1">
      <c r="A190" s="155"/>
      <c r="B190" s="7" t="s">
        <v>186</v>
      </c>
      <c r="C190" s="2">
        <v>32606</v>
      </c>
      <c r="D190" s="2">
        <v>255706</v>
      </c>
      <c r="E190" s="70">
        <f t="shared" si="8"/>
        <v>223100</v>
      </c>
      <c r="F190" s="67" t="s">
        <v>314</v>
      </c>
      <c r="G190" s="20"/>
      <c r="H190" s="78">
        <v>212844</v>
      </c>
      <c r="I190" s="1">
        <f t="shared" si="9"/>
        <v>-42862</v>
      </c>
      <c r="J190" s="95" t="s">
        <v>472</v>
      </c>
      <c r="K190" s="103">
        <v>212844</v>
      </c>
      <c r="L190" s="118">
        <f t="shared" si="10"/>
        <v>0</v>
      </c>
      <c r="M190" s="110"/>
      <c r="N190" s="78">
        <v>212844</v>
      </c>
      <c r="O190" s="3">
        <f t="shared" si="11"/>
        <v>0</v>
      </c>
      <c r="P190" s="135"/>
    </row>
    <row r="191" spans="1:16" ht="30" customHeight="1">
      <c r="A191" s="155"/>
      <c r="B191" s="7" t="s">
        <v>187</v>
      </c>
      <c r="C191" s="2">
        <v>93309</v>
      </c>
      <c r="D191" s="2">
        <v>87331</v>
      </c>
      <c r="E191" s="70">
        <f t="shared" si="8"/>
        <v>-5978</v>
      </c>
      <c r="F191" s="67" t="s">
        <v>310</v>
      </c>
      <c r="G191" s="20"/>
      <c r="H191" s="78">
        <v>92179</v>
      </c>
      <c r="I191" s="1">
        <f t="shared" si="9"/>
        <v>4848</v>
      </c>
      <c r="J191" s="95" t="s">
        <v>476</v>
      </c>
      <c r="K191" s="103">
        <v>92179</v>
      </c>
      <c r="L191" s="118">
        <f t="shared" si="10"/>
        <v>0</v>
      </c>
      <c r="M191" s="110"/>
      <c r="N191" s="78">
        <v>92179</v>
      </c>
      <c r="O191" s="3">
        <f t="shared" si="11"/>
        <v>0</v>
      </c>
      <c r="P191" s="135"/>
    </row>
    <row r="192" spans="1:16" ht="30" customHeight="1">
      <c r="A192" s="155"/>
      <c r="B192" s="7" t="s">
        <v>188</v>
      </c>
      <c r="C192" s="2">
        <v>34578</v>
      </c>
      <c r="D192" s="2">
        <v>18247</v>
      </c>
      <c r="E192" s="70">
        <f t="shared" si="8"/>
        <v>-16331</v>
      </c>
      <c r="F192" s="67" t="s">
        <v>315</v>
      </c>
      <c r="G192" s="20"/>
      <c r="H192" s="78">
        <v>18247</v>
      </c>
      <c r="I192" s="1">
        <f t="shared" si="9"/>
        <v>0</v>
      </c>
      <c r="J192" s="95"/>
      <c r="K192" s="103">
        <v>18247</v>
      </c>
      <c r="L192" s="118">
        <f t="shared" si="10"/>
        <v>0</v>
      </c>
      <c r="M192" s="110"/>
      <c r="N192" s="78">
        <v>18247</v>
      </c>
      <c r="O192" s="3">
        <f t="shared" si="11"/>
        <v>0</v>
      </c>
      <c r="P192" s="135"/>
    </row>
    <row r="193" spans="1:16" ht="30" customHeight="1">
      <c r="A193" s="155"/>
      <c r="B193" s="7" t="s">
        <v>189</v>
      </c>
      <c r="C193" s="2">
        <v>3816</v>
      </c>
      <c r="D193" s="2">
        <v>3760</v>
      </c>
      <c r="E193" s="70">
        <f t="shared" si="8"/>
        <v>-56</v>
      </c>
      <c r="F193" s="67" t="s">
        <v>316</v>
      </c>
      <c r="G193" s="20"/>
      <c r="H193" s="78">
        <v>3760</v>
      </c>
      <c r="I193" s="1">
        <f t="shared" si="9"/>
        <v>0</v>
      </c>
      <c r="J193" s="95"/>
      <c r="K193" s="103">
        <v>3760</v>
      </c>
      <c r="L193" s="118">
        <f t="shared" si="10"/>
        <v>0</v>
      </c>
      <c r="M193" s="110"/>
      <c r="N193" s="78">
        <v>3760</v>
      </c>
      <c r="O193" s="3">
        <f t="shared" si="11"/>
        <v>0</v>
      </c>
      <c r="P193" s="135"/>
    </row>
    <row r="194" spans="1:16" ht="30" customHeight="1">
      <c r="A194" s="155"/>
      <c r="B194" s="7" t="s">
        <v>190</v>
      </c>
      <c r="C194" s="2">
        <v>24758</v>
      </c>
      <c r="D194" s="2">
        <v>26585</v>
      </c>
      <c r="E194" s="70">
        <f t="shared" si="8"/>
        <v>1827</v>
      </c>
      <c r="F194" s="67" t="s">
        <v>317</v>
      </c>
      <c r="G194" s="20"/>
      <c r="H194" s="78">
        <v>26585</v>
      </c>
      <c r="I194" s="1">
        <f t="shared" si="9"/>
        <v>0</v>
      </c>
      <c r="J194" s="95"/>
      <c r="K194" s="103">
        <v>26585</v>
      </c>
      <c r="L194" s="118">
        <f t="shared" si="10"/>
        <v>0</v>
      </c>
      <c r="M194" s="110"/>
      <c r="N194" s="78">
        <v>26585</v>
      </c>
      <c r="O194" s="3">
        <f t="shared" si="11"/>
        <v>0</v>
      </c>
      <c r="P194" s="135"/>
    </row>
    <row r="195" spans="1:16" ht="30" customHeight="1">
      <c r="A195" s="155"/>
      <c r="B195" s="49" t="s">
        <v>253</v>
      </c>
      <c r="C195" s="38">
        <f>SUM(C178:C194)</f>
        <v>1064313</v>
      </c>
      <c r="D195" s="38">
        <f>SUM(D178:D194)</f>
        <v>1260149</v>
      </c>
      <c r="E195" s="71">
        <f t="shared" si="8"/>
        <v>195836</v>
      </c>
      <c r="F195" s="74"/>
      <c r="G195" s="40"/>
      <c r="H195" s="54">
        <f>SUM(H178:H194)</f>
        <v>1218222</v>
      </c>
      <c r="I195" s="41">
        <f t="shared" si="9"/>
        <v>-41927</v>
      </c>
      <c r="J195" s="96"/>
      <c r="K195" s="104">
        <f>SUM(K178:K194)</f>
        <v>1218222</v>
      </c>
      <c r="L195" s="119">
        <f t="shared" si="10"/>
        <v>0</v>
      </c>
      <c r="M195" s="111"/>
      <c r="N195" s="54">
        <f>SUM(N178:N194)</f>
        <v>1218222</v>
      </c>
      <c r="O195" s="39">
        <f t="shared" si="11"/>
        <v>0</v>
      </c>
      <c r="P195" s="136"/>
    </row>
    <row r="196" spans="1:16" ht="30" customHeight="1">
      <c r="A196" s="155"/>
      <c r="B196" s="7" t="s">
        <v>191</v>
      </c>
      <c r="C196" s="2">
        <v>356901</v>
      </c>
      <c r="D196" s="2">
        <v>333448</v>
      </c>
      <c r="E196" s="70">
        <f t="shared" si="8"/>
        <v>-23453</v>
      </c>
      <c r="F196" s="67" t="s">
        <v>318</v>
      </c>
      <c r="G196" s="20"/>
      <c r="H196" s="78">
        <v>333478</v>
      </c>
      <c r="I196" s="1">
        <f t="shared" ref="I196:I248" si="12">H196-D196</f>
        <v>30</v>
      </c>
      <c r="J196" s="95"/>
      <c r="K196" s="103">
        <v>333478</v>
      </c>
      <c r="L196" s="118">
        <f t="shared" si="10"/>
        <v>0</v>
      </c>
      <c r="M196" s="110"/>
      <c r="N196" s="78">
        <v>333478</v>
      </c>
      <c r="O196" s="3">
        <f t="shared" si="11"/>
        <v>0</v>
      </c>
      <c r="P196" s="135"/>
    </row>
    <row r="197" spans="1:16" ht="30" customHeight="1">
      <c r="A197" s="155"/>
      <c r="B197" s="7" t="s">
        <v>192</v>
      </c>
      <c r="C197" s="2">
        <v>94535</v>
      </c>
      <c r="D197" s="2">
        <v>79475</v>
      </c>
      <c r="E197" s="70">
        <f t="shared" ref="E197:E248" si="13">D197-C197</f>
        <v>-15060</v>
      </c>
      <c r="F197" s="75" t="s">
        <v>319</v>
      </c>
      <c r="G197" s="20"/>
      <c r="H197" s="78">
        <v>78375</v>
      </c>
      <c r="I197" s="1">
        <f t="shared" si="12"/>
        <v>-1100</v>
      </c>
      <c r="J197" s="95" t="s">
        <v>477</v>
      </c>
      <c r="K197" s="103">
        <v>78375</v>
      </c>
      <c r="L197" s="118">
        <f t="shared" ref="L197:L248" si="14">K197-H197</f>
        <v>0</v>
      </c>
      <c r="M197" s="110"/>
      <c r="N197" s="78">
        <v>78375</v>
      </c>
      <c r="O197" s="3">
        <f t="shared" ref="O197:O248" si="15">N197-K197</f>
        <v>0</v>
      </c>
      <c r="P197" s="135"/>
    </row>
    <row r="198" spans="1:16" ht="30" customHeight="1">
      <c r="A198" s="155"/>
      <c r="B198" s="7" t="s">
        <v>193</v>
      </c>
      <c r="C198" s="2">
        <v>18269</v>
      </c>
      <c r="D198" s="2">
        <v>53920</v>
      </c>
      <c r="E198" s="70">
        <f t="shared" si="13"/>
        <v>35651</v>
      </c>
      <c r="F198" s="67" t="s">
        <v>320</v>
      </c>
      <c r="G198" s="20"/>
      <c r="H198" s="78">
        <v>53920</v>
      </c>
      <c r="I198" s="1">
        <f t="shared" si="12"/>
        <v>0</v>
      </c>
      <c r="J198" s="95"/>
      <c r="K198" s="103">
        <v>53920</v>
      </c>
      <c r="L198" s="118">
        <f t="shared" si="14"/>
        <v>0</v>
      </c>
      <c r="M198" s="110"/>
      <c r="N198" s="78">
        <v>53920</v>
      </c>
      <c r="O198" s="3">
        <f t="shared" si="15"/>
        <v>0</v>
      </c>
      <c r="P198" s="135"/>
    </row>
    <row r="199" spans="1:16" ht="30" customHeight="1">
      <c r="A199" s="155"/>
      <c r="B199" s="37" t="s">
        <v>254</v>
      </c>
      <c r="C199" s="38">
        <f>SUM(C196:C198)</f>
        <v>469705</v>
      </c>
      <c r="D199" s="38">
        <f>SUM(D196:D198)</f>
        <v>466843</v>
      </c>
      <c r="E199" s="71">
        <f t="shared" si="13"/>
        <v>-2862</v>
      </c>
      <c r="F199" s="74"/>
      <c r="G199" s="40"/>
      <c r="H199" s="54">
        <f>SUM(H196:H198)</f>
        <v>465773</v>
      </c>
      <c r="I199" s="41">
        <f t="shared" si="12"/>
        <v>-1070</v>
      </c>
      <c r="J199" s="96"/>
      <c r="K199" s="104">
        <f>SUM(K196:K198)</f>
        <v>465773</v>
      </c>
      <c r="L199" s="119">
        <f t="shared" si="14"/>
        <v>0</v>
      </c>
      <c r="M199" s="111"/>
      <c r="N199" s="54">
        <f>SUM(N196:N198)</f>
        <v>465773</v>
      </c>
      <c r="O199" s="39">
        <f t="shared" si="15"/>
        <v>0</v>
      </c>
      <c r="P199" s="136"/>
    </row>
    <row r="200" spans="1:16" ht="30" customHeight="1">
      <c r="A200" s="155"/>
      <c r="B200" s="7" t="s">
        <v>194</v>
      </c>
      <c r="C200" s="2">
        <v>1576</v>
      </c>
      <c r="D200" s="2">
        <v>2525</v>
      </c>
      <c r="E200" s="70">
        <f t="shared" si="13"/>
        <v>949</v>
      </c>
      <c r="F200" s="67" t="s">
        <v>321</v>
      </c>
      <c r="G200" s="20"/>
      <c r="H200" s="78">
        <v>2525</v>
      </c>
      <c r="I200" s="1">
        <f t="shared" si="12"/>
        <v>0</v>
      </c>
      <c r="J200" s="95"/>
      <c r="K200" s="103">
        <v>2525</v>
      </c>
      <c r="L200" s="118">
        <f t="shared" si="14"/>
        <v>0</v>
      </c>
      <c r="M200" s="110"/>
      <c r="N200" s="78">
        <v>2525</v>
      </c>
      <c r="O200" s="3">
        <f t="shared" si="15"/>
        <v>0</v>
      </c>
      <c r="P200" s="135"/>
    </row>
    <row r="201" spans="1:16" ht="30" customHeight="1">
      <c r="A201" s="155"/>
      <c r="B201" s="7" t="s">
        <v>195</v>
      </c>
      <c r="C201" s="2">
        <v>3115</v>
      </c>
      <c r="D201" s="2">
        <v>2997</v>
      </c>
      <c r="E201" s="70">
        <f t="shared" si="13"/>
        <v>-118</v>
      </c>
      <c r="F201" s="67" t="s">
        <v>322</v>
      </c>
      <c r="G201" s="20"/>
      <c r="H201" s="78">
        <v>2997</v>
      </c>
      <c r="I201" s="1">
        <f t="shared" si="12"/>
        <v>0</v>
      </c>
      <c r="J201" s="95"/>
      <c r="K201" s="103">
        <v>2997</v>
      </c>
      <c r="L201" s="118">
        <f t="shared" si="14"/>
        <v>0</v>
      </c>
      <c r="M201" s="110"/>
      <c r="N201" s="78">
        <v>2997</v>
      </c>
      <c r="O201" s="3">
        <f t="shared" si="15"/>
        <v>0</v>
      </c>
      <c r="P201" s="135"/>
    </row>
    <row r="202" spans="1:16" ht="30" customHeight="1">
      <c r="A202" s="155"/>
      <c r="B202" s="7" t="s">
        <v>196</v>
      </c>
      <c r="C202" s="2">
        <v>3493</v>
      </c>
      <c r="D202" s="2">
        <v>3408</v>
      </c>
      <c r="E202" s="70">
        <f t="shared" si="13"/>
        <v>-85</v>
      </c>
      <c r="F202" s="67" t="s">
        <v>323</v>
      </c>
      <c r="G202" s="20"/>
      <c r="H202" s="78">
        <v>3608</v>
      </c>
      <c r="I202" s="1">
        <f t="shared" si="12"/>
        <v>200</v>
      </c>
      <c r="J202" s="95" t="s">
        <v>478</v>
      </c>
      <c r="K202" s="103">
        <v>3608</v>
      </c>
      <c r="L202" s="118">
        <f t="shared" si="14"/>
        <v>0</v>
      </c>
      <c r="M202" s="110"/>
      <c r="N202" s="78">
        <v>3608</v>
      </c>
      <c r="O202" s="3">
        <f t="shared" si="15"/>
        <v>0</v>
      </c>
      <c r="P202" s="135"/>
    </row>
    <row r="203" spans="1:16" ht="30" customHeight="1">
      <c r="A203" s="155"/>
      <c r="B203" s="7" t="s">
        <v>197</v>
      </c>
      <c r="C203" s="2">
        <v>16489</v>
      </c>
      <c r="D203" s="2">
        <v>27344</v>
      </c>
      <c r="E203" s="70">
        <f t="shared" si="13"/>
        <v>10855</v>
      </c>
      <c r="F203" s="67" t="s">
        <v>324</v>
      </c>
      <c r="G203" s="20"/>
      <c r="H203" s="78">
        <v>28917</v>
      </c>
      <c r="I203" s="1">
        <f t="shared" si="12"/>
        <v>1573</v>
      </c>
      <c r="J203" s="95" t="s">
        <v>479</v>
      </c>
      <c r="K203" s="103">
        <v>28917</v>
      </c>
      <c r="L203" s="118">
        <f t="shared" si="14"/>
        <v>0</v>
      </c>
      <c r="M203" s="110"/>
      <c r="N203" s="78">
        <v>28917</v>
      </c>
      <c r="O203" s="3">
        <f t="shared" si="15"/>
        <v>0</v>
      </c>
      <c r="P203" s="135"/>
    </row>
    <row r="204" spans="1:16" ht="30" customHeight="1">
      <c r="A204" s="155"/>
      <c r="B204" s="7" t="s">
        <v>198</v>
      </c>
      <c r="C204" s="2">
        <v>11406</v>
      </c>
      <c r="D204" s="2">
        <v>15021</v>
      </c>
      <c r="E204" s="70">
        <f t="shared" si="13"/>
        <v>3615</v>
      </c>
      <c r="F204" s="67" t="s">
        <v>325</v>
      </c>
      <c r="G204" s="20"/>
      <c r="H204" s="78">
        <v>14535</v>
      </c>
      <c r="I204" s="1">
        <f t="shared" si="12"/>
        <v>-486</v>
      </c>
      <c r="J204" s="95" t="s">
        <v>480</v>
      </c>
      <c r="K204" s="103">
        <v>14535</v>
      </c>
      <c r="L204" s="118">
        <f t="shared" si="14"/>
        <v>0</v>
      </c>
      <c r="M204" s="110"/>
      <c r="N204" s="78">
        <v>14535</v>
      </c>
      <c r="O204" s="3">
        <f t="shared" si="15"/>
        <v>0</v>
      </c>
      <c r="P204" s="135"/>
    </row>
    <row r="205" spans="1:16" ht="30" customHeight="1">
      <c r="A205" s="155"/>
      <c r="B205" s="7" t="s">
        <v>199</v>
      </c>
      <c r="C205" s="2">
        <v>2857</v>
      </c>
      <c r="D205" s="2">
        <v>2857</v>
      </c>
      <c r="E205" s="70">
        <f t="shared" si="13"/>
        <v>0</v>
      </c>
      <c r="F205" s="67" t="s">
        <v>326</v>
      </c>
      <c r="G205" s="20"/>
      <c r="H205" s="78">
        <v>2857</v>
      </c>
      <c r="I205" s="1">
        <f t="shared" si="12"/>
        <v>0</v>
      </c>
      <c r="J205" s="95"/>
      <c r="K205" s="103">
        <v>2857</v>
      </c>
      <c r="L205" s="118">
        <f t="shared" si="14"/>
        <v>0</v>
      </c>
      <c r="M205" s="110"/>
      <c r="N205" s="78">
        <v>2857</v>
      </c>
      <c r="O205" s="3">
        <f t="shared" si="15"/>
        <v>0</v>
      </c>
      <c r="P205" s="135"/>
    </row>
    <row r="206" spans="1:16" ht="30" customHeight="1">
      <c r="A206" s="155"/>
      <c r="B206" s="7" t="s">
        <v>200</v>
      </c>
      <c r="C206" s="2">
        <v>7087</v>
      </c>
      <c r="D206" s="2">
        <v>6700</v>
      </c>
      <c r="E206" s="70">
        <f t="shared" si="13"/>
        <v>-387</v>
      </c>
      <c r="F206" s="67" t="s">
        <v>327</v>
      </c>
      <c r="G206" s="20"/>
      <c r="H206" s="78">
        <v>6700</v>
      </c>
      <c r="I206" s="1">
        <f t="shared" si="12"/>
        <v>0</v>
      </c>
      <c r="J206" s="95"/>
      <c r="K206" s="103">
        <v>6700</v>
      </c>
      <c r="L206" s="118">
        <f t="shared" si="14"/>
        <v>0</v>
      </c>
      <c r="M206" s="110"/>
      <c r="N206" s="78">
        <v>6700</v>
      </c>
      <c r="O206" s="3">
        <f t="shared" si="15"/>
        <v>0</v>
      </c>
      <c r="P206" s="135"/>
    </row>
    <row r="207" spans="1:16" ht="30" customHeight="1">
      <c r="A207" s="155"/>
      <c r="B207" s="7" t="s">
        <v>203</v>
      </c>
      <c r="C207" s="2">
        <v>22564</v>
      </c>
      <c r="D207" s="2">
        <v>41298</v>
      </c>
      <c r="E207" s="70">
        <f t="shared" si="13"/>
        <v>18734</v>
      </c>
      <c r="F207" s="67" t="s">
        <v>328</v>
      </c>
      <c r="G207" s="20"/>
      <c r="H207" s="78">
        <v>34159</v>
      </c>
      <c r="I207" s="1">
        <f t="shared" si="12"/>
        <v>-7139</v>
      </c>
      <c r="J207" s="95" t="s">
        <v>481</v>
      </c>
      <c r="K207" s="103">
        <v>34159</v>
      </c>
      <c r="L207" s="118">
        <f t="shared" si="14"/>
        <v>0</v>
      </c>
      <c r="M207" s="110"/>
      <c r="N207" s="78">
        <v>34159</v>
      </c>
      <c r="O207" s="3">
        <f t="shared" si="15"/>
        <v>0</v>
      </c>
      <c r="P207" s="135"/>
    </row>
    <row r="208" spans="1:16" ht="30" customHeight="1">
      <c r="A208" s="155"/>
      <c r="B208" s="7" t="s">
        <v>204</v>
      </c>
      <c r="C208" s="2">
        <v>26541</v>
      </c>
      <c r="D208" s="2">
        <v>23334</v>
      </c>
      <c r="E208" s="70">
        <f t="shared" si="13"/>
        <v>-3207</v>
      </c>
      <c r="F208" s="67" t="s">
        <v>329</v>
      </c>
      <c r="G208" s="20"/>
      <c r="H208" s="78">
        <v>31318</v>
      </c>
      <c r="I208" s="1">
        <f t="shared" si="12"/>
        <v>7984</v>
      </c>
      <c r="J208" s="95" t="s">
        <v>482</v>
      </c>
      <c r="K208" s="103">
        <v>31318</v>
      </c>
      <c r="L208" s="118">
        <f t="shared" si="14"/>
        <v>0</v>
      </c>
      <c r="M208" s="110"/>
      <c r="N208" s="78">
        <v>31318</v>
      </c>
      <c r="O208" s="3">
        <f t="shared" si="15"/>
        <v>0</v>
      </c>
      <c r="P208" s="135"/>
    </row>
    <row r="209" spans="1:16" ht="30" customHeight="1">
      <c r="A209" s="155"/>
      <c r="B209" s="7" t="s">
        <v>205</v>
      </c>
      <c r="C209" s="2">
        <v>2841</v>
      </c>
      <c r="D209" s="2">
        <v>2790</v>
      </c>
      <c r="E209" s="70">
        <f t="shared" si="13"/>
        <v>-51</v>
      </c>
      <c r="F209" s="75" t="s">
        <v>330</v>
      </c>
      <c r="G209" s="20"/>
      <c r="H209" s="78">
        <v>2790</v>
      </c>
      <c r="I209" s="1">
        <f t="shared" si="12"/>
        <v>0</v>
      </c>
      <c r="J209" s="95"/>
      <c r="K209" s="103">
        <v>2790</v>
      </c>
      <c r="L209" s="118">
        <f t="shared" si="14"/>
        <v>0</v>
      </c>
      <c r="M209" s="110"/>
      <c r="N209" s="78">
        <v>2790</v>
      </c>
      <c r="O209" s="3">
        <f t="shared" si="15"/>
        <v>0</v>
      </c>
      <c r="P209" s="135"/>
    </row>
    <row r="210" spans="1:16" ht="30" customHeight="1">
      <c r="A210" s="155"/>
      <c r="B210" s="50" t="s">
        <v>255</v>
      </c>
      <c r="C210" s="38">
        <f>SUM(C200:C209)</f>
        <v>97969</v>
      </c>
      <c r="D210" s="38">
        <f>SUM(D200:D209)</f>
        <v>128274</v>
      </c>
      <c r="E210" s="71">
        <f t="shared" si="13"/>
        <v>30305</v>
      </c>
      <c r="F210" s="74"/>
      <c r="G210" s="40"/>
      <c r="H210" s="54">
        <f>SUM(H200:H209)</f>
        <v>130406</v>
      </c>
      <c r="I210" s="41">
        <f t="shared" si="12"/>
        <v>2132</v>
      </c>
      <c r="J210" s="96"/>
      <c r="K210" s="104">
        <f>SUM(K200:K209)</f>
        <v>130406</v>
      </c>
      <c r="L210" s="119">
        <f t="shared" si="14"/>
        <v>0</v>
      </c>
      <c r="M210" s="111"/>
      <c r="N210" s="54">
        <f>SUM(N200:N209)</f>
        <v>130406</v>
      </c>
      <c r="O210" s="39">
        <f t="shared" si="15"/>
        <v>0</v>
      </c>
      <c r="P210" s="136"/>
    </row>
    <row r="211" spans="1:16" ht="30" customHeight="1">
      <c r="A211" s="155"/>
      <c r="B211" s="7" t="s">
        <v>201</v>
      </c>
      <c r="C211" s="2">
        <v>20550</v>
      </c>
      <c r="D211" s="2">
        <v>23051</v>
      </c>
      <c r="E211" s="70">
        <f t="shared" si="13"/>
        <v>2501</v>
      </c>
      <c r="F211" s="67" t="s">
        <v>331</v>
      </c>
      <c r="G211" s="20"/>
      <c r="H211" s="78">
        <v>20931</v>
      </c>
      <c r="I211" s="1">
        <f t="shared" si="12"/>
        <v>-2120</v>
      </c>
      <c r="J211" s="95" t="s">
        <v>483</v>
      </c>
      <c r="K211" s="103">
        <v>20931</v>
      </c>
      <c r="L211" s="118">
        <f t="shared" si="14"/>
        <v>0</v>
      </c>
      <c r="M211" s="110"/>
      <c r="N211" s="78">
        <v>20931</v>
      </c>
      <c r="O211" s="3">
        <f t="shared" si="15"/>
        <v>0</v>
      </c>
      <c r="P211" s="135"/>
    </row>
    <row r="212" spans="1:16" ht="30" customHeight="1">
      <c r="A212" s="155"/>
      <c r="B212" s="7" t="s">
        <v>202</v>
      </c>
      <c r="C212" s="2">
        <v>169299</v>
      </c>
      <c r="D212" s="2">
        <v>246046</v>
      </c>
      <c r="E212" s="70">
        <f t="shared" si="13"/>
        <v>76747</v>
      </c>
      <c r="F212" s="67" t="s">
        <v>332</v>
      </c>
      <c r="G212" s="20"/>
      <c r="H212" s="78">
        <v>202124</v>
      </c>
      <c r="I212" s="1">
        <f t="shared" si="12"/>
        <v>-43922</v>
      </c>
      <c r="J212" s="95" t="s">
        <v>484</v>
      </c>
      <c r="K212" s="103">
        <v>202124</v>
      </c>
      <c r="L212" s="118">
        <f t="shared" si="14"/>
        <v>0</v>
      </c>
      <c r="M212" s="110"/>
      <c r="N212" s="78">
        <v>202124</v>
      </c>
      <c r="O212" s="3">
        <f t="shared" si="15"/>
        <v>0</v>
      </c>
      <c r="P212" s="135"/>
    </row>
    <row r="213" spans="1:16" ht="30" customHeight="1">
      <c r="A213" s="155"/>
      <c r="B213" s="51" t="s">
        <v>256</v>
      </c>
      <c r="C213" s="38">
        <f>SUM(C211:C212)</f>
        <v>189849</v>
      </c>
      <c r="D213" s="38">
        <f>SUM(D211:D212)</f>
        <v>269097</v>
      </c>
      <c r="E213" s="72">
        <f t="shared" si="13"/>
        <v>79248</v>
      </c>
      <c r="F213" s="74"/>
      <c r="G213" s="52"/>
      <c r="H213" s="82">
        <f>SUM(H211:H212)</f>
        <v>223055</v>
      </c>
      <c r="I213" s="38">
        <f t="shared" si="12"/>
        <v>-46042</v>
      </c>
      <c r="J213" s="99"/>
      <c r="K213" s="107">
        <f>SUM(K211:K212)</f>
        <v>223055</v>
      </c>
      <c r="L213" s="123">
        <f t="shared" si="14"/>
        <v>0</v>
      </c>
      <c r="M213" s="114"/>
      <c r="N213" s="82">
        <f>SUM(N211:N212)</f>
        <v>223055</v>
      </c>
      <c r="O213" s="126">
        <f t="shared" si="15"/>
        <v>0</v>
      </c>
      <c r="P213" s="139"/>
    </row>
    <row r="214" spans="1:16" ht="30" customHeight="1">
      <c r="A214" s="155"/>
      <c r="B214" s="7" t="s">
        <v>206</v>
      </c>
      <c r="C214" s="2">
        <v>1763</v>
      </c>
      <c r="D214" s="2">
        <v>1826</v>
      </c>
      <c r="E214" s="70">
        <f t="shared" si="13"/>
        <v>63</v>
      </c>
      <c r="F214" s="75" t="s">
        <v>333</v>
      </c>
      <c r="G214" s="20"/>
      <c r="H214" s="78">
        <v>1826</v>
      </c>
      <c r="I214" s="1">
        <f t="shared" si="12"/>
        <v>0</v>
      </c>
      <c r="J214" s="95"/>
      <c r="K214" s="103">
        <v>1826</v>
      </c>
      <c r="L214" s="118">
        <f t="shared" si="14"/>
        <v>0</v>
      </c>
      <c r="M214" s="110"/>
      <c r="N214" s="78">
        <v>1826</v>
      </c>
      <c r="O214" s="3">
        <f t="shared" si="15"/>
        <v>0</v>
      </c>
      <c r="P214" s="135"/>
    </row>
    <row r="215" spans="1:16" ht="30" customHeight="1">
      <c r="A215" s="155"/>
      <c r="B215" s="7" t="s">
        <v>207</v>
      </c>
      <c r="C215" s="2">
        <v>3862</v>
      </c>
      <c r="D215" s="2">
        <v>3827</v>
      </c>
      <c r="E215" s="70">
        <f t="shared" si="13"/>
        <v>-35</v>
      </c>
      <c r="F215" s="75" t="s">
        <v>334</v>
      </c>
      <c r="G215" s="20"/>
      <c r="H215" s="78">
        <v>3827</v>
      </c>
      <c r="I215" s="1">
        <f t="shared" si="12"/>
        <v>0</v>
      </c>
      <c r="J215" s="95"/>
      <c r="K215" s="103">
        <v>3827</v>
      </c>
      <c r="L215" s="118">
        <f t="shared" si="14"/>
        <v>0</v>
      </c>
      <c r="M215" s="110"/>
      <c r="N215" s="78">
        <v>4127</v>
      </c>
      <c r="O215" s="3">
        <f t="shared" si="15"/>
        <v>300</v>
      </c>
      <c r="P215" s="135" t="s">
        <v>552</v>
      </c>
    </row>
    <row r="216" spans="1:16" ht="30" customHeight="1">
      <c r="A216" s="155"/>
      <c r="B216" s="7" t="s">
        <v>208</v>
      </c>
      <c r="C216" s="2">
        <v>6683</v>
      </c>
      <c r="D216" s="2">
        <v>6744</v>
      </c>
      <c r="E216" s="70">
        <f t="shared" si="13"/>
        <v>61</v>
      </c>
      <c r="F216" s="67" t="s">
        <v>335</v>
      </c>
      <c r="G216" s="20"/>
      <c r="H216" s="78">
        <v>6744</v>
      </c>
      <c r="I216" s="1">
        <f t="shared" si="12"/>
        <v>0</v>
      </c>
      <c r="J216" s="95"/>
      <c r="K216" s="103">
        <v>6744</v>
      </c>
      <c r="L216" s="118">
        <f t="shared" si="14"/>
        <v>0</v>
      </c>
      <c r="M216" s="110"/>
      <c r="N216" s="78">
        <v>6744</v>
      </c>
      <c r="O216" s="3">
        <f t="shared" si="15"/>
        <v>0</v>
      </c>
      <c r="P216" s="135"/>
    </row>
    <row r="217" spans="1:16" ht="30" customHeight="1">
      <c r="A217" s="155"/>
      <c r="B217" s="7" t="s">
        <v>209</v>
      </c>
      <c r="C217" s="2">
        <v>3389</v>
      </c>
      <c r="D217" s="2">
        <v>3293</v>
      </c>
      <c r="E217" s="70">
        <f t="shared" si="13"/>
        <v>-96</v>
      </c>
      <c r="F217" s="75" t="s">
        <v>336</v>
      </c>
      <c r="G217" s="20"/>
      <c r="H217" s="78">
        <v>3297</v>
      </c>
      <c r="I217" s="1">
        <f t="shared" si="12"/>
        <v>4</v>
      </c>
      <c r="J217" s="95"/>
      <c r="K217" s="103">
        <v>3297</v>
      </c>
      <c r="L217" s="118">
        <f t="shared" si="14"/>
        <v>0</v>
      </c>
      <c r="M217" s="110"/>
      <c r="N217" s="78">
        <v>3297</v>
      </c>
      <c r="O217" s="3">
        <f t="shared" si="15"/>
        <v>0</v>
      </c>
      <c r="P217" s="135"/>
    </row>
    <row r="218" spans="1:16" ht="30" customHeight="1">
      <c r="A218" s="155"/>
      <c r="B218" s="7" t="s">
        <v>210</v>
      </c>
      <c r="C218" s="2">
        <v>76416</v>
      </c>
      <c r="D218" s="2">
        <v>80159</v>
      </c>
      <c r="E218" s="70">
        <f t="shared" si="13"/>
        <v>3743</v>
      </c>
      <c r="F218" s="67" t="s">
        <v>337</v>
      </c>
      <c r="G218" s="20"/>
      <c r="H218" s="78">
        <v>79143</v>
      </c>
      <c r="I218" s="1">
        <f t="shared" si="12"/>
        <v>-1016</v>
      </c>
      <c r="J218" s="95" t="s">
        <v>485</v>
      </c>
      <c r="K218" s="103">
        <v>79143</v>
      </c>
      <c r="L218" s="118">
        <f t="shared" si="14"/>
        <v>0</v>
      </c>
      <c r="M218" s="110"/>
      <c r="N218" s="78">
        <v>79143</v>
      </c>
      <c r="O218" s="3">
        <f t="shared" si="15"/>
        <v>0</v>
      </c>
      <c r="P218" s="135"/>
    </row>
    <row r="219" spans="1:16" ht="30" customHeight="1">
      <c r="A219" s="155"/>
      <c r="B219" s="7" t="s">
        <v>211</v>
      </c>
      <c r="C219" s="2">
        <v>2068</v>
      </c>
      <c r="D219" s="2">
        <v>27447</v>
      </c>
      <c r="E219" s="70">
        <f t="shared" si="13"/>
        <v>25379</v>
      </c>
      <c r="F219" s="75" t="s">
        <v>338</v>
      </c>
      <c r="G219" s="20"/>
      <c r="H219" s="78">
        <v>25947</v>
      </c>
      <c r="I219" s="1">
        <f t="shared" si="12"/>
        <v>-1500</v>
      </c>
      <c r="J219" s="95" t="s">
        <v>486</v>
      </c>
      <c r="K219" s="103">
        <v>25947</v>
      </c>
      <c r="L219" s="118">
        <f t="shared" si="14"/>
        <v>0</v>
      </c>
      <c r="M219" s="110"/>
      <c r="N219" s="78">
        <v>25947</v>
      </c>
      <c r="O219" s="3">
        <f t="shared" si="15"/>
        <v>0</v>
      </c>
      <c r="P219" s="135"/>
    </row>
    <row r="220" spans="1:16" ht="30" customHeight="1">
      <c r="A220" s="155"/>
      <c r="B220" s="37" t="s">
        <v>257</v>
      </c>
      <c r="C220" s="38">
        <f>SUM(C214:C219)</f>
        <v>94181</v>
      </c>
      <c r="D220" s="38">
        <f>SUM(D214:D219)</f>
        <v>123296</v>
      </c>
      <c r="E220" s="71">
        <f t="shared" si="13"/>
        <v>29115</v>
      </c>
      <c r="F220" s="74"/>
      <c r="G220" s="40"/>
      <c r="H220" s="54">
        <f>SUM(H214:H219)</f>
        <v>120784</v>
      </c>
      <c r="I220" s="41">
        <f t="shared" si="12"/>
        <v>-2512</v>
      </c>
      <c r="J220" s="96"/>
      <c r="K220" s="104">
        <f>SUM(K214:K219)</f>
        <v>120784</v>
      </c>
      <c r="L220" s="119">
        <f t="shared" si="14"/>
        <v>0</v>
      </c>
      <c r="M220" s="111"/>
      <c r="N220" s="54">
        <f>SUM(N214:N219)</f>
        <v>121084</v>
      </c>
      <c r="O220" s="39">
        <f t="shared" si="15"/>
        <v>300</v>
      </c>
      <c r="P220" s="136"/>
    </row>
    <row r="221" spans="1:16" ht="30" customHeight="1">
      <c r="A221" s="155"/>
      <c r="B221" s="7" t="s">
        <v>212</v>
      </c>
      <c r="C221" s="2">
        <v>34402</v>
      </c>
      <c r="D221" s="2">
        <v>36127</v>
      </c>
      <c r="E221" s="3">
        <f t="shared" si="13"/>
        <v>1725</v>
      </c>
      <c r="F221" s="73" t="s">
        <v>339</v>
      </c>
      <c r="G221" s="20"/>
      <c r="H221" s="78">
        <v>36051</v>
      </c>
      <c r="I221" s="1">
        <f t="shared" si="12"/>
        <v>-76</v>
      </c>
      <c r="J221" s="95"/>
      <c r="K221" s="103">
        <v>36051</v>
      </c>
      <c r="L221" s="118">
        <f t="shared" si="14"/>
        <v>0</v>
      </c>
      <c r="M221" s="110"/>
      <c r="N221" s="78">
        <v>36051</v>
      </c>
      <c r="O221" s="3">
        <f t="shared" si="15"/>
        <v>0</v>
      </c>
      <c r="P221" s="135"/>
    </row>
    <row r="222" spans="1:16" ht="30" customHeight="1">
      <c r="A222" s="155"/>
      <c r="B222" s="7" t="s">
        <v>213</v>
      </c>
      <c r="C222" s="2">
        <v>29136</v>
      </c>
      <c r="D222" s="2">
        <v>28479</v>
      </c>
      <c r="E222" s="3">
        <f t="shared" si="13"/>
        <v>-657</v>
      </c>
      <c r="F222" s="68" t="s">
        <v>340</v>
      </c>
      <c r="G222" s="20"/>
      <c r="H222" s="78">
        <v>28681</v>
      </c>
      <c r="I222" s="1">
        <f t="shared" si="12"/>
        <v>202</v>
      </c>
      <c r="J222" s="95" t="s">
        <v>487</v>
      </c>
      <c r="K222" s="103">
        <v>28681</v>
      </c>
      <c r="L222" s="118">
        <f t="shared" si="14"/>
        <v>0</v>
      </c>
      <c r="M222" s="110"/>
      <c r="N222" s="78">
        <v>28605</v>
      </c>
      <c r="O222" s="3">
        <f t="shared" si="15"/>
        <v>-76</v>
      </c>
      <c r="P222" s="135"/>
    </row>
    <row r="223" spans="1:16" ht="30" customHeight="1">
      <c r="A223" s="155"/>
      <c r="B223" s="7" t="s">
        <v>214</v>
      </c>
      <c r="C223" s="8">
        <v>632</v>
      </c>
      <c r="D223" s="8">
        <v>631</v>
      </c>
      <c r="E223" s="3">
        <f t="shared" si="13"/>
        <v>-1</v>
      </c>
      <c r="F223" s="68" t="s">
        <v>341</v>
      </c>
      <c r="G223" s="20"/>
      <c r="H223" s="78">
        <v>598</v>
      </c>
      <c r="I223" s="1">
        <f t="shared" si="12"/>
        <v>-33</v>
      </c>
      <c r="J223" s="95"/>
      <c r="K223" s="103">
        <v>598</v>
      </c>
      <c r="L223" s="118">
        <f t="shared" si="14"/>
        <v>0</v>
      </c>
      <c r="M223" s="110"/>
      <c r="N223" s="78">
        <v>598</v>
      </c>
      <c r="O223" s="3">
        <f t="shared" si="15"/>
        <v>0</v>
      </c>
      <c r="P223" s="135"/>
    </row>
    <row r="224" spans="1:16" ht="30" customHeight="1">
      <c r="A224" s="156"/>
      <c r="B224" s="37" t="s">
        <v>215</v>
      </c>
      <c r="C224" s="38">
        <f>SUM(C221:C223)</f>
        <v>64170</v>
      </c>
      <c r="D224" s="38">
        <f>SUM(D221:D223)</f>
        <v>65237</v>
      </c>
      <c r="E224" s="39">
        <f t="shared" si="13"/>
        <v>1067</v>
      </c>
      <c r="F224" s="57"/>
      <c r="G224" s="40"/>
      <c r="H224" s="54">
        <f>SUM(H221:H223)</f>
        <v>65330</v>
      </c>
      <c r="I224" s="41">
        <f t="shared" si="12"/>
        <v>93</v>
      </c>
      <c r="J224" s="96"/>
      <c r="K224" s="104">
        <f>SUM(K221:K223)</f>
        <v>65330</v>
      </c>
      <c r="L224" s="119">
        <f t="shared" si="14"/>
        <v>0</v>
      </c>
      <c r="M224" s="111"/>
      <c r="N224" s="54">
        <f>SUM(N221:N223)</f>
        <v>65254</v>
      </c>
      <c r="O224" s="39">
        <f t="shared" si="15"/>
        <v>-76</v>
      </c>
      <c r="P224" s="136"/>
    </row>
    <row r="225" spans="1:16" ht="30" customHeight="1" thickBot="1">
      <c r="A225" s="146" t="s">
        <v>244</v>
      </c>
      <c r="B225" s="147"/>
      <c r="C225" s="27">
        <f>C195+C199+C210+C213+C220+C224</f>
        <v>1980187</v>
      </c>
      <c r="D225" s="27">
        <f>D195+D199+D210+D213+D220+D224</f>
        <v>2312896</v>
      </c>
      <c r="E225" s="28">
        <f t="shared" si="13"/>
        <v>332709</v>
      </c>
      <c r="F225" s="58"/>
      <c r="G225" s="29"/>
      <c r="H225" s="79">
        <f>H195+H199+H210+H213+H220+H224</f>
        <v>2223570</v>
      </c>
      <c r="I225" s="30">
        <f t="shared" si="12"/>
        <v>-89326</v>
      </c>
      <c r="J225" s="97"/>
      <c r="K225" s="105">
        <f>K195+K199+K210+K213+K220+K224</f>
        <v>2223570</v>
      </c>
      <c r="L225" s="120">
        <f t="shared" si="14"/>
        <v>0</v>
      </c>
      <c r="M225" s="112"/>
      <c r="N225" s="79">
        <f>N195+N199+N210+N213+N220+N224</f>
        <v>2223794</v>
      </c>
      <c r="O225" s="28">
        <f t="shared" si="15"/>
        <v>224</v>
      </c>
      <c r="P225" s="137"/>
    </row>
    <row r="226" spans="1:16" ht="30" customHeight="1">
      <c r="A226" s="154" t="s">
        <v>245</v>
      </c>
      <c r="B226" s="11" t="s">
        <v>216</v>
      </c>
      <c r="C226" s="12">
        <v>206576</v>
      </c>
      <c r="D226" s="12">
        <v>187543</v>
      </c>
      <c r="E226" s="13">
        <f t="shared" si="13"/>
        <v>-19033</v>
      </c>
      <c r="F226" s="56" t="s">
        <v>410</v>
      </c>
      <c r="G226" s="19"/>
      <c r="H226" s="91">
        <v>187543</v>
      </c>
      <c r="I226" s="14">
        <f t="shared" si="12"/>
        <v>0</v>
      </c>
      <c r="J226" s="94"/>
      <c r="K226" s="102">
        <v>187543</v>
      </c>
      <c r="L226" s="117">
        <f t="shared" si="14"/>
        <v>0</v>
      </c>
      <c r="M226" s="109"/>
      <c r="N226" s="77">
        <v>187543</v>
      </c>
      <c r="O226" s="13">
        <f t="shared" si="15"/>
        <v>0</v>
      </c>
      <c r="P226" s="134"/>
    </row>
    <row r="227" spans="1:16" ht="30" customHeight="1">
      <c r="A227" s="155"/>
      <c r="B227" s="7" t="s">
        <v>217</v>
      </c>
      <c r="C227" s="2">
        <v>11948</v>
      </c>
      <c r="D227" s="2">
        <v>12095</v>
      </c>
      <c r="E227" s="3">
        <f t="shared" si="13"/>
        <v>147</v>
      </c>
      <c r="F227" s="55" t="s">
        <v>411</v>
      </c>
      <c r="G227" s="20"/>
      <c r="H227" s="90">
        <v>12095</v>
      </c>
      <c r="I227" s="1">
        <f t="shared" si="12"/>
        <v>0</v>
      </c>
      <c r="J227" s="95"/>
      <c r="K227" s="103">
        <v>12095</v>
      </c>
      <c r="L227" s="118">
        <f t="shared" si="14"/>
        <v>0</v>
      </c>
      <c r="M227" s="110"/>
      <c r="N227" s="78">
        <v>58568</v>
      </c>
      <c r="O227" s="3">
        <f t="shared" si="15"/>
        <v>46473</v>
      </c>
      <c r="P227" s="135" t="s">
        <v>547</v>
      </c>
    </row>
    <row r="228" spans="1:16" ht="30" customHeight="1">
      <c r="A228" s="155"/>
      <c r="B228" s="7" t="s">
        <v>218</v>
      </c>
      <c r="C228" s="8">
        <v>676</v>
      </c>
      <c r="D228" s="8">
        <v>672</v>
      </c>
      <c r="E228" s="3">
        <f t="shared" si="13"/>
        <v>-4</v>
      </c>
      <c r="F228" s="55" t="s">
        <v>412</v>
      </c>
      <c r="G228" s="20"/>
      <c r="H228" s="90">
        <v>672</v>
      </c>
      <c r="I228" s="1">
        <f t="shared" si="12"/>
        <v>0</v>
      </c>
      <c r="J228" s="95"/>
      <c r="K228" s="103">
        <v>672</v>
      </c>
      <c r="L228" s="118">
        <f t="shared" si="14"/>
        <v>0</v>
      </c>
      <c r="M228" s="110"/>
      <c r="N228" s="78">
        <v>672</v>
      </c>
      <c r="O228" s="3">
        <f t="shared" si="15"/>
        <v>0</v>
      </c>
      <c r="P228" s="129"/>
    </row>
    <row r="229" spans="1:16" ht="30" customHeight="1">
      <c r="A229" s="156"/>
      <c r="B229" s="37" t="s">
        <v>219</v>
      </c>
      <c r="C229" s="38">
        <f>SUM(C226:C228)</f>
        <v>219200</v>
      </c>
      <c r="D229" s="38">
        <f>SUM(D226:D228)</f>
        <v>200310</v>
      </c>
      <c r="E229" s="39">
        <f t="shared" si="13"/>
        <v>-18890</v>
      </c>
      <c r="F229" s="57"/>
      <c r="G229" s="40"/>
      <c r="H229" s="54">
        <f>SUM(H226:H228)</f>
        <v>200310</v>
      </c>
      <c r="I229" s="41">
        <f t="shared" si="12"/>
        <v>0</v>
      </c>
      <c r="J229" s="96"/>
      <c r="K229" s="104">
        <f>SUM(K226:K228)</f>
        <v>200310</v>
      </c>
      <c r="L229" s="119">
        <f t="shared" si="14"/>
        <v>0</v>
      </c>
      <c r="M229" s="111"/>
      <c r="N229" s="54">
        <f>SUM(N226:N228)</f>
        <v>246783</v>
      </c>
      <c r="O229" s="39">
        <f t="shared" si="15"/>
        <v>46473</v>
      </c>
      <c r="P229" s="130"/>
    </row>
    <row r="230" spans="1:16" ht="30" customHeight="1" thickBot="1">
      <c r="A230" s="146" t="s">
        <v>220</v>
      </c>
      <c r="B230" s="147"/>
      <c r="C230" s="27">
        <f>C229</f>
        <v>219200</v>
      </c>
      <c r="D230" s="27">
        <f>D229</f>
        <v>200310</v>
      </c>
      <c r="E230" s="28">
        <f t="shared" si="13"/>
        <v>-18890</v>
      </c>
      <c r="F230" s="58"/>
      <c r="G230" s="29"/>
      <c r="H230" s="79">
        <f>SUM(H229)</f>
        <v>200310</v>
      </c>
      <c r="I230" s="30">
        <f t="shared" si="12"/>
        <v>0</v>
      </c>
      <c r="J230" s="97"/>
      <c r="K230" s="105">
        <f>SUM(K229)</f>
        <v>200310</v>
      </c>
      <c r="L230" s="120">
        <f t="shared" si="14"/>
        <v>0</v>
      </c>
      <c r="M230" s="112"/>
      <c r="N230" s="79">
        <f>SUM(N229)</f>
        <v>246783</v>
      </c>
      <c r="O230" s="28">
        <f t="shared" si="15"/>
        <v>46473</v>
      </c>
      <c r="P230" s="131"/>
    </row>
    <row r="231" spans="1:16" ht="30" customHeight="1">
      <c r="A231" s="53" t="s">
        <v>250</v>
      </c>
      <c r="B231" s="44" t="s">
        <v>221</v>
      </c>
      <c r="C231" s="45">
        <v>1862</v>
      </c>
      <c r="D231" s="45">
        <v>1955</v>
      </c>
      <c r="E231" s="46">
        <f t="shared" si="13"/>
        <v>93</v>
      </c>
      <c r="F231" s="59" t="s">
        <v>413</v>
      </c>
      <c r="G231" s="47"/>
      <c r="H231" s="81">
        <v>1966</v>
      </c>
      <c r="I231" s="48">
        <f t="shared" si="12"/>
        <v>11</v>
      </c>
      <c r="J231" s="98"/>
      <c r="K231" s="106">
        <v>1966</v>
      </c>
      <c r="L231" s="122">
        <f t="shared" si="14"/>
        <v>0</v>
      </c>
      <c r="M231" s="113"/>
      <c r="N231" s="81">
        <v>1966</v>
      </c>
      <c r="O231" s="46">
        <f t="shared" si="15"/>
        <v>0</v>
      </c>
      <c r="P231" s="132"/>
    </row>
    <row r="232" spans="1:16" ht="30" customHeight="1" thickBot="1">
      <c r="A232" s="146" t="s">
        <v>251</v>
      </c>
      <c r="B232" s="147"/>
      <c r="C232" s="27">
        <f>C231</f>
        <v>1862</v>
      </c>
      <c r="D232" s="27">
        <f>D231</f>
        <v>1955</v>
      </c>
      <c r="E232" s="28">
        <f t="shared" si="13"/>
        <v>93</v>
      </c>
      <c r="F232" s="58"/>
      <c r="G232" s="29"/>
      <c r="H232" s="79">
        <f>SUM(H231)</f>
        <v>1966</v>
      </c>
      <c r="I232" s="30">
        <f t="shared" si="12"/>
        <v>11</v>
      </c>
      <c r="J232" s="97"/>
      <c r="K232" s="105">
        <f>SUM(K231)</f>
        <v>1966</v>
      </c>
      <c r="L232" s="120">
        <f t="shared" si="14"/>
        <v>0</v>
      </c>
      <c r="M232" s="112"/>
      <c r="N232" s="79">
        <f>SUM(N231)</f>
        <v>1966</v>
      </c>
      <c r="O232" s="28">
        <f t="shared" si="15"/>
        <v>0</v>
      </c>
      <c r="P232" s="131"/>
    </row>
    <row r="233" spans="1:16" ht="30" customHeight="1">
      <c r="A233" s="165" t="s">
        <v>247</v>
      </c>
      <c r="B233" s="11" t="s">
        <v>222</v>
      </c>
      <c r="C233" s="12">
        <v>1035684</v>
      </c>
      <c r="D233" s="12">
        <v>1076904</v>
      </c>
      <c r="E233" s="13">
        <f t="shared" si="13"/>
        <v>41220</v>
      </c>
      <c r="F233" s="56" t="s">
        <v>414</v>
      </c>
      <c r="G233" s="19"/>
      <c r="H233" s="77">
        <v>1076904</v>
      </c>
      <c r="I233" s="14">
        <f t="shared" si="12"/>
        <v>0</v>
      </c>
      <c r="J233" s="94"/>
      <c r="K233" s="102">
        <v>1076904</v>
      </c>
      <c r="L233" s="117">
        <f t="shared" si="14"/>
        <v>0</v>
      </c>
      <c r="M233" s="109"/>
      <c r="N233" s="77">
        <v>1077335</v>
      </c>
      <c r="O233" s="13">
        <f t="shared" si="15"/>
        <v>431</v>
      </c>
      <c r="P233" s="128" t="s">
        <v>548</v>
      </c>
    </row>
    <row r="234" spans="1:16" ht="30" customHeight="1">
      <c r="A234" s="166"/>
      <c r="B234" s="7" t="s">
        <v>223</v>
      </c>
      <c r="C234" s="2">
        <v>124840</v>
      </c>
      <c r="D234" s="2">
        <v>113839</v>
      </c>
      <c r="E234" s="3">
        <f t="shared" si="13"/>
        <v>-11001</v>
      </c>
      <c r="F234" s="55" t="s">
        <v>415</v>
      </c>
      <c r="G234" s="20"/>
      <c r="H234" s="78">
        <v>113839</v>
      </c>
      <c r="I234" s="1">
        <f t="shared" si="12"/>
        <v>0</v>
      </c>
      <c r="J234" s="95"/>
      <c r="K234" s="103">
        <v>113839</v>
      </c>
      <c r="L234" s="118">
        <f t="shared" si="14"/>
        <v>0</v>
      </c>
      <c r="M234" s="110"/>
      <c r="N234" s="78">
        <v>112835</v>
      </c>
      <c r="O234" s="3">
        <f t="shared" si="15"/>
        <v>-1004</v>
      </c>
      <c r="P234" s="129" t="s">
        <v>551</v>
      </c>
    </row>
    <row r="235" spans="1:16" ht="30" customHeight="1">
      <c r="A235" s="166"/>
      <c r="B235" s="7" t="s">
        <v>224</v>
      </c>
      <c r="C235" s="8">
        <v>676</v>
      </c>
      <c r="D235" s="8">
        <v>644</v>
      </c>
      <c r="E235" s="3">
        <f t="shared" si="13"/>
        <v>-32</v>
      </c>
      <c r="F235" s="55" t="s">
        <v>416</v>
      </c>
      <c r="G235" s="20"/>
      <c r="H235" s="78">
        <v>644</v>
      </c>
      <c r="I235" s="1">
        <f t="shared" si="12"/>
        <v>0</v>
      </c>
      <c r="J235" s="95"/>
      <c r="K235" s="103">
        <v>644</v>
      </c>
      <c r="L235" s="118">
        <f t="shared" si="14"/>
        <v>0</v>
      </c>
      <c r="M235" s="110"/>
      <c r="N235" s="78">
        <v>644</v>
      </c>
      <c r="O235" s="3">
        <f t="shared" si="15"/>
        <v>0</v>
      </c>
      <c r="P235" s="129"/>
    </row>
    <row r="236" spans="1:16" ht="30" customHeight="1">
      <c r="A236" s="166"/>
      <c r="B236" s="7" t="s">
        <v>225</v>
      </c>
      <c r="C236" s="8">
        <v>17</v>
      </c>
      <c r="D236" s="8">
        <v>22</v>
      </c>
      <c r="E236" s="3">
        <f t="shared" si="13"/>
        <v>5</v>
      </c>
      <c r="F236" s="55" t="s">
        <v>417</v>
      </c>
      <c r="G236" s="20"/>
      <c r="H236" s="78">
        <v>22</v>
      </c>
      <c r="I236" s="1">
        <f t="shared" si="12"/>
        <v>0</v>
      </c>
      <c r="J236" s="95"/>
      <c r="K236" s="103">
        <v>22</v>
      </c>
      <c r="L236" s="118">
        <f t="shared" si="14"/>
        <v>0</v>
      </c>
      <c r="M236" s="110"/>
      <c r="N236" s="78">
        <v>22</v>
      </c>
      <c r="O236" s="3">
        <f t="shared" si="15"/>
        <v>0</v>
      </c>
      <c r="P236" s="129"/>
    </row>
    <row r="237" spans="1:16" ht="30" customHeight="1">
      <c r="A237" s="166"/>
      <c r="B237" s="7" t="s">
        <v>226</v>
      </c>
      <c r="C237" s="8">
        <v>1</v>
      </c>
      <c r="D237" s="8">
        <v>126</v>
      </c>
      <c r="E237" s="3">
        <f t="shared" si="13"/>
        <v>125</v>
      </c>
      <c r="F237" s="55" t="s">
        <v>418</v>
      </c>
      <c r="G237" s="20"/>
      <c r="H237" s="78">
        <v>126</v>
      </c>
      <c r="I237" s="1">
        <f t="shared" si="12"/>
        <v>0</v>
      </c>
      <c r="J237" s="95"/>
      <c r="K237" s="103">
        <v>126</v>
      </c>
      <c r="L237" s="118">
        <f t="shared" si="14"/>
        <v>0</v>
      </c>
      <c r="M237" s="110"/>
      <c r="N237" s="78">
        <v>126</v>
      </c>
      <c r="O237" s="3">
        <f t="shared" si="15"/>
        <v>0</v>
      </c>
      <c r="P237" s="129"/>
    </row>
    <row r="238" spans="1:16" ht="30" customHeight="1">
      <c r="A238" s="166"/>
      <c r="B238" s="7" t="s">
        <v>227</v>
      </c>
      <c r="C238" s="8">
        <v>1</v>
      </c>
      <c r="D238" s="8">
        <v>1</v>
      </c>
      <c r="E238" s="3">
        <f t="shared" si="13"/>
        <v>0</v>
      </c>
      <c r="F238" s="55" t="s">
        <v>419</v>
      </c>
      <c r="G238" s="20"/>
      <c r="H238" s="78">
        <v>1</v>
      </c>
      <c r="I238" s="1">
        <f t="shared" si="12"/>
        <v>0</v>
      </c>
      <c r="J238" s="95"/>
      <c r="K238" s="103">
        <v>1</v>
      </c>
      <c r="L238" s="118">
        <f t="shared" si="14"/>
        <v>0</v>
      </c>
      <c r="M238" s="110"/>
      <c r="N238" s="78">
        <v>1</v>
      </c>
      <c r="O238" s="3">
        <f t="shared" si="15"/>
        <v>0</v>
      </c>
      <c r="P238" s="129"/>
    </row>
    <row r="239" spans="1:16" ht="30" customHeight="1">
      <c r="A239" s="167"/>
      <c r="B239" s="9" t="s">
        <v>228</v>
      </c>
      <c r="C239" s="2">
        <v>30000</v>
      </c>
      <c r="D239" s="2">
        <v>30000</v>
      </c>
      <c r="E239" s="3">
        <f t="shared" si="13"/>
        <v>0</v>
      </c>
      <c r="F239" s="55" t="s">
        <v>420</v>
      </c>
      <c r="G239" s="20"/>
      <c r="H239" s="78">
        <v>30000</v>
      </c>
      <c r="I239" s="1">
        <f t="shared" si="12"/>
        <v>0</v>
      </c>
      <c r="J239" s="95"/>
      <c r="K239" s="103">
        <v>30000</v>
      </c>
      <c r="L239" s="118">
        <f t="shared" si="14"/>
        <v>0</v>
      </c>
      <c r="M239" s="110"/>
      <c r="N239" s="78">
        <v>30000</v>
      </c>
      <c r="O239" s="3">
        <f t="shared" si="15"/>
        <v>0</v>
      </c>
      <c r="P239" s="129"/>
    </row>
    <row r="240" spans="1:16" ht="30" customHeight="1" thickBot="1">
      <c r="A240" s="146" t="s">
        <v>246</v>
      </c>
      <c r="B240" s="147"/>
      <c r="C240" s="27">
        <f>SUM(C233:C239)</f>
        <v>1191219</v>
      </c>
      <c r="D240" s="27">
        <f>SUM(D233:D239)</f>
        <v>1221536</v>
      </c>
      <c r="E240" s="28">
        <f t="shared" si="13"/>
        <v>30317</v>
      </c>
      <c r="F240" s="58"/>
      <c r="G240" s="29"/>
      <c r="H240" s="79">
        <f>SUM(H233:H239)</f>
        <v>1221536</v>
      </c>
      <c r="I240" s="30">
        <f t="shared" si="12"/>
        <v>0</v>
      </c>
      <c r="J240" s="31"/>
      <c r="K240" s="105">
        <f>SUM(K233:K239)</f>
        <v>1221536</v>
      </c>
      <c r="L240" s="120">
        <f t="shared" si="14"/>
        <v>0</v>
      </c>
      <c r="M240" s="112"/>
      <c r="N240" s="79">
        <f>SUM(N233:N239)</f>
        <v>1220963</v>
      </c>
      <c r="O240" s="28">
        <f t="shared" si="15"/>
        <v>-573</v>
      </c>
      <c r="P240" s="131"/>
    </row>
    <row r="241" spans="1:16" ht="30" customHeight="1">
      <c r="A241" s="168" t="s">
        <v>249</v>
      </c>
      <c r="B241" s="17" t="s">
        <v>230</v>
      </c>
      <c r="C241" s="12">
        <v>2939604</v>
      </c>
      <c r="D241" s="12">
        <v>2923541</v>
      </c>
      <c r="E241" s="13">
        <f t="shared" si="13"/>
        <v>-16063</v>
      </c>
      <c r="F241" s="56" t="s">
        <v>421</v>
      </c>
      <c r="G241" s="19"/>
      <c r="H241" s="77">
        <v>2923541</v>
      </c>
      <c r="I241" s="14">
        <f t="shared" si="12"/>
        <v>0</v>
      </c>
      <c r="J241" s="24"/>
      <c r="K241" s="102">
        <v>2923541</v>
      </c>
      <c r="L241" s="117">
        <f t="shared" si="14"/>
        <v>0</v>
      </c>
      <c r="M241" s="109"/>
      <c r="N241" s="77">
        <v>2923541</v>
      </c>
      <c r="O241" s="13">
        <f t="shared" si="15"/>
        <v>0</v>
      </c>
      <c r="P241" s="128"/>
    </row>
    <row r="242" spans="1:16" ht="30" customHeight="1">
      <c r="A242" s="169"/>
      <c r="B242" s="5" t="s">
        <v>231</v>
      </c>
      <c r="C242" s="2">
        <v>61588</v>
      </c>
      <c r="D242" s="2">
        <v>63412</v>
      </c>
      <c r="E242" s="3">
        <f t="shared" si="13"/>
        <v>1824</v>
      </c>
      <c r="F242" s="55" t="s">
        <v>421</v>
      </c>
      <c r="G242" s="20"/>
      <c r="H242" s="78">
        <v>63412</v>
      </c>
      <c r="I242" s="1">
        <f t="shared" si="12"/>
        <v>0</v>
      </c>
      <c r="J242" s="25"/>
      <c r="K242" s="103">
        <v>63412</v>
      </c>
      <c r="L242" s="118">
        <f t="shared" si="14"/>
        <v>0</v>
      </c>
      <c r="M242" s="110"/>
      <c r="N242" s="78">
        <v>63412</v>
      </c>
      <c r="O242" s="3">
        <f t="shared" si="15"/>
        <v>0</v>
      </c>
      <c r="P242" s="129"/>
    </row>
    <row r="243" spans="1:16" ht="30" customHeight="1">
      <c r="A243" s="169"/>
      <c r="B243" s="5" t="s">
        <v>232</v>
      </c>
      <c r="C243" s="2">
        <v>32975</v>
      </c>
      <c r="D243" s="2">
        <v>39182</v>
      </c>
      <c r="E243" s="3">
        <f t="shared" si="13"/>
        <v>6207</v>
      </c>
      <c r="F243" s="55" t="s">
        <v>421</v>
      </c>
      <c r="G243" s="20"/>
      <c r="H243" s="78">
        <v>39182</v>
      </c>
      <c r="I243" s="1">
        <f t="shared" si="12"/>
        <v>0</v>
      </c>
      <c r="J243" s="25"/>
      <c r="K243" s="103">
        <v>39182</v>
      </c>
      <c r="L243" s="118">
        <f t="shared" si="14"/>
        <v>0</v>
      </c>
      <c r="M243" s="110"/>
      <c r="N243" s="78">
        <v>39182</v>
      </c>
      <c r="O243" s="3">
        <f t="shared" si="15"/>
        <v>0</v>
      </c>
      <c r="P243" s="129"/>
    </row>
    <row r="244" spans="1:16" ht="30" customHeight="1">
      <c r="A244" s="169"/>
      <c r="B244" s="5" t="s">
        <v>233</v>
      </c>
      <c r="C244" s="2">
        <v>11749</v>
      </c>
      <c r="D244" s="2">
        <v>11529</v>
      </c>
      <c r="E244" s="3">
        <f t="shared" si="13"/>
        <v>-220</v>
      </c>
      <c r="F244" s="55" t="s">
        <v>421</v>
      </c>
      <c r="G244" s="20"/>
      <c r="H244" s="78">
        <v>11529</v>
      </c>
      <c r="I244" s="1">
        <f t="shared" si="12"/>
        <v>0</v>
      </c>
      <c r="J244" s="25"/>
      <c r="K244" s="103">
        <v>11529</v>
      </c>
      <c r="L244" s="118">
        <f t="shared" si="14"/>
        <v>0</v>
      </c>
      <c r="M244" s="110"/>
      <c r="N244" s="78">
        <v>11529</v>
      </c>
      <c r="O244" s="3">
        <f t="shared" si="15"/>
        <v>0</v>
      </c>
      <c r="P244" s="129"/>
    </row>
    <row r="245" spans="1:16" ht="30" customHeight="1">
      <c r="A245" s="169"/>
      <c r="B245" s="5" t="s">
        <v>234</v>
      </c>
      <c r="C245" s="2">
        <v>5282</v>
      </c>
      <c r="D245" s="2">
        <v>5571</v>
      </c>
      <c r="E245" s="3">
        <f t="shared" si="13"/>
        <v>289</v>
      </c>
      <c r="F245" s="55" t="s">
        <v>421</v>
      </c>
      <c r="G245" s="20"/>
      <c r="H245" s="78">
        <v>5571</v>
      </c>
      <c r="I245" s="1">
        <f t="shared" si="12"/>
        <v>0</v>
      </c>
      <c r="J245" s="25"/>
      <c r="K245" s="103">
        <v>5571</v>
      </c>
      <c r="L245" s="118">
        <f t="shared" si="14"/>
        <v>0</v>
      </c>
      <c r="M245" s="110"/>
      <c r="N245" s="78">
        <v>5571</v>
      </c>
      <c r="O245" s="3">
        <f t="shared" si="15"/>
        <v>0</v>
      </c>
      <c r="P245" s="129"/>
    </row>
    <row r="246" spans="1:16" ht="30" customHeight="1">
      <c r="A246" s="170"/>
      <c r="B246" s="6" t="s">
        <v>235</v>
      </c>
      <c r="C246" s="2">
        <v>73931</v>
      </c>
      <c r="D246" s="2">
        <v>66201</v>
      </c>
      <c r="E246" s="3">
        <f t="shared" si="13"/>
        <v>-7730</v>
      </c>
      <c r="F246" s="55" t="s">
        <v>421</v>
      </c>
      <c r="G246" s="20"/>
      <c r="H246" s="78">
        <v>66201</v>
      </c>
      <c r="I246" s="1">
        <f t="shared" si="12"/>
        <v>0</v>
      </c>
      <c r="J246" s="25"/>
      <c r="K246" s="103">
        <v>66201</v>
      </c>
      <c r="L246" s="118">
        <f t="shared" si="14"/>
        <v>0</v>
      </c>
      <c r="M246" s="110"/>
      <c r="N246" s="78">
        <v>66201</v>
      </c>
      <c r="O246" s="3">
        <f t="shared" si="15"/>
        <v>0</v>
      </c>
      <c r="P246" s="129"/>
    </row>
    <row r="247" spans="1:16" ht="30" customHeight="1" thickBot="1">
      <c r="A247" s="174" t="s">
        <v>248</v>
      </c>
      <c r="B247" s="175"/>
      <c r="C247" s="27">
        <f>SUM(C241:C246)</f>
        <v>3125129</v>
      </c>
      <c r="D247" s="27">
        <f>SUM(D241:D246)</f>
        <v>3109436</v>
      </c>
      <c r="E247" s="28">
        <f t="shared" si="13"/>
        <v>-15693</v>
      </c>
      <c r="F247" s="58"/>
      <c r="G247" s="29"/>
      <c r="H247" s="80">
        <f>SUM(H241:H246)</f>
        <v>3109436</v>
      </c>
      <c r="I247" s="30">
        <f t="shared" si="12"/>
        <v>0</v>
      </c>
      <c r="J247" s="31"/>
      <c r="K247" s="105">
        <f>SUM(K241:K246)</f>
        <v>3109436</v>
      </c>
      <c r="L247" s="120">
        <f t="shared" si="14"/>
        <v>0</v>
      </c>
      <c r="M247" s="112"/>
      <c r="N247" s="79">
        <f>SUM(N241:N246)</f>
        <v>3109436</v>
      </c>
      <c r="O247" s="28">
        <f t="shared" si="15"/>
        <v>0</v>
      </c>
      <c r="P247" s="131"/>
    </row>
    <row r="248" spans="1:16" s="18" customFormat="1" ht="35.25" customHeight="1">
      <c r="A248" s="171" t="s">
        <v>259</v>
      </c>
      <c r="B248" s="171"/>
      <c r="C248" s="32">
        <f>C21+C60+C101+C167+C169+C177+C225+C230+C232+C240+C241</f>
        <v>18912000</v>
      </c>
      <c r="D248" s="32">
        <f>D21+D60+D101+D167+D169+D177+D225+D230+D232+D240+D241</f>
        <v>19965461</v>
      </c>
      <c r="E248" s="33">
        <f t="shared" si="13"/>
        <v>1053461</v>
      </c>
      <c r="F248" s="60"/>
      <c r="G248" s="34"/>
      <c r="H248" s="83">
        <f>H21+H60+H101+H167+H169+H177+H225+H230+H232+H240+H241</f>
        <v>19825929</v>
      </c>
      <c r="I248" s="35">
        <f t="shared" si="12"/>
        <v>-139532</v>
      </c>
      <c r="J248" s="36"/>
      <c r="K248" s="108">
        <f>K21+K60+K101+K167+K169+K177+K225+K230+K232+K240+K241</f>
        <v>19469988</v>
      </c>
      <c r="L248" s="124">
        <f t="shared" si="14"/>
        <v>-355941</v>
      </c>
      <c r="M248" s="115"/>
      <c r="N248" s="83">
        <f>N21+N60+N101+N167+N169+N177+N225+N230+N232+N240+N241</f>
        <v>19695000</v>
      </c>
      <c r="O248" s="33">
        <f t="shared" si="15"/>
        <v>225012</v>
      </c>
      <c r="P248" s="133"/>
    </row>
    <row r="252" spans="1:16" ht="13.5" customHeight="1"/>
    <row r="254" spans="1:16" ht="13.5" customHeight="1"/>
    <row r="256" spans="1:16" ht="13.5" customHeight="1"/>
    <row r="258" ht="13.5" customHeight="1"/>
    <row r="260" ht="13.5" customHeight="1"/>
    <row r="262" ht="13.5" customHeight="1"/>
    <row r="266" ht="13.5" customHeight="1"/>
    <row r="268" ht="13.5" customHeight="1"/>
    <row r="270" ht="13.5" customHeight="1"/>
  </sheetData>
  <mergeCells count="32">
    <mergeCell ref="A226:A229"/>
    <mergeCell ref="A233:A239"/>
    <mergeCell ref="A241:A246"/>
    <mergeCell ref="A248:B248"/>
    <mergeCell ref="A1:P1"/>
    <mergeCell ref="A225:B225"/>
    <mergeCell ref="A230:B230"/>
    <mergeCell ref="A232:B232"/>
    <mergeCell ref="A240:B240"/>
    <mergeCell ref="A247:B247"/>
    <mergeCell ref="F2:F3"/>
    <mergeCell ref="A22:A59"/>
    <mergeCell ref="A102:A166"/>
    <mergeCell ref="A170:A176"/>
    <mergeCell ref="A178:A224"/>
    <mergeCell ref="H2:J2"/>
    <mergeCell ref="K2:M2"/>
    <mergeCell ref="N2:P2"/>
    <mergeCell ref="A167:B167"/>
    <mergeCell ref="A169:B169"/>
    <mergeCell ref="A177:B177"/>
    <mergeCell ref="G2:G3"/>
    <mergeCell ref="A21:B21"/>
    <mergeCell ref="A4:A20"/>
    <mergeCell ref="A60:B60"/>
    <mergeCell ref="A101:B101"/>
    <mergeCell ref="A61:A100"/>
    <mergeCell ref="A2:A3"/>
    <mergeCell ref="B2:B3"/>
    <mergeCell ref="C2:C3"/>
    <mergeCell ref="D2:D3"/>
    <mergeCell ref="E2:E3"/>
  </mergeCells>
  <phoneticPr fontId="18"/>
  <pageMargins left="0.7" right="0.7" top="0.75" bottom="0.75" header="0.3" footer="0.3"/>
  <pageSetup paperSize="8"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YH041800(1)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萩野  昭久</dc:creator>
  <cp:lastModifiedBy>企画政策課</cp:lastModifiedBy>
  <cp:lastPrinted>2016-01-29T02:36:35Z</cp:lastPrinted>
  <dcterms:created xsi:type="dcterms:W3CDTF">2015-11-19T02:55:46Z</dcterms:created>
  <dcterms:modified xsi:type="dcterms:W3CDTF">2016-02-02T07:37:10Z</dcterms:modified>
</cp:coreProperties>
</file>