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5746034-F3B5-4600-9C54-1BC550D5060F}" xr6:coauthVersionLast="47" xr6:coauthVersionMax="47" xr10:uidLastSave="{00000000-0000-0000-0000-000000000000}"/>
  <bookViews>
    <workbookView xWindow="-120" yWindow="-120" windowWidth="20730" windowHeight="11160" xr2:uid="{00000000-000D-0000-FFFF-FFFF00000000}"/>
  </bookViews>
  <sheets>
    <sheet name="マイタイムラインを作ってみよう！" sheetId="1" r:id="rId1"/>
    <sheet name="Sheet1" sheetId="3" r:id="rId2"/>
    <sheet name="計算" sheetId="2" state="hidden" r:id="rId3"/>
  </sheets>
  <definedNames>
    <definedName name="DayRails">StartDateWindow+ROW('マイタイムラインを作ってみよう！'!$1:$15)-1</definedName>
    <definedName name="GridCalc">IFERROR(計算!$A1/SUMPRODUCT( (#REF!=計算!$C1)*(#REF!&lt;=計算!A$31)*((#REF!&gt;=計算!A$31)+(LEN(#REF!)=0)*(#REF!=計算!A$31)) ),NA())</definedName>
    <definedName name="_xlnm.Print_Area" localSheetId="0">'マイタイムラインを作ってみよう！'!$A$1:$I$48</definedName>
    <definedName name="_xlnm.Print_Titles" localSheetId="0">'マイタイムラインを作ってみよう！'!$11:$11</definedName>
    <definedName name="RowTitleRegion1..D3">'マイタイムラインを作ってみよう！'!$D$2</definedName>
    <definedName name="StartDate">計算!$D$28</definedName>
    <definedName name="StartDateWindow">計算!$D$25</definedName>
    <definedName name="Title1">#REF!</definedName>
    <definedName name="WindowDays">計算!$D$29</definedName>
    <definedName name="ウィンドウオフセット">計算!$D$26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 l="1"/>
  <c r="D5" i="2" l="1"/>
  <c r="D3" i="2" l="1"/>
  <c r="F71" i="2"/>
  <c r="G71" i="2" s="1"/>
  <c r="H71" i="2" s="1"/>
  <c r="I71" i="2" s="1"/>
  <c r="J71" i="2" s="1"/>
  <c r="K71" i="2" s="1"/>
  <c r="L71" i="2" s="1"/>
  <c r="M71" i="2" s="1"/>
  <c r="N71" i="2" s="1"/>
  <c r="O71" i="2" s="1"/>
  <c r="P71" i="2" s="1"/>
  <c r="Q71" i="2" s="1"/>
  <c r="R71" i="2" s="1"/>
  <c r="S71" i="2" s="1"/>
  <c r="T71" i="2" s="1"/>
  <c r="U71" i="2" s="1"/>
  <c r="V71" i="2" s="1"/>
  <c r="W71" i="2" s="1"/>
  <c r="X71" i="2" s="1"/>
  <c r="Y71" i="2" s="1"/>
  <c r="Z71" i="2" s="1"/>
  <c r="AA71" i="2" s="1"/>
  <c r="AB71" i="2" s="1"/>
  <c r="AC71" i="2" s="1"/>
  <c r="AD71" i="2" s="1"/>
  <c r="AE71" i="2" s="1"/>
  <c r="AF71" i="2" s="1"/>
  <c r="AG71" i="2" s="1"/>
  <c r="AH71" i="2" s="1"/>
  <c r="F69" i="2"/>
  <c r="G69" i="2" s="1"/>
  <c r="H69" i="2" s="1"/>
  <c r="I69" i="2" s="1"/>
  <c r="J69" i="2" s="1"/>
  <c r="K69" i="2" s="1"/>
  <c r="L69" i="2" s="1"/>
  <c r="M69" i="2" s="1"/>
  <c r="N69" i="2" s="1"/>
  <c r="O69" i="2" s="1"/>
  <c r="P69" i="2" s="1"/>
  <c r="Q69" i="2" s="1"/>
  <c r="R69" i="2" s="1"/>
  <c r="S69" i="2" s="1"/>
  <c r="T69" i="2" s="1"/>
  <c r="U69" i="2" s="1"/>
  <c r="V69" i="2" s="1"/>
  <c r="W69" i="2" s="1"/>
  <c r="X69" i="2" s="1"/>
  <c r="Y69" i="2" s="1"/>
  <c r="Z69" i="2" s="1"/>
  <c r="AA69" i="2" s="1"/>
  <c r="AB69" i="2" s="1"/>
  <c r="AC69" i="2" s="1"/>
  <c r="AD69" i="2" s="1"/>
  <c r="AE69" i="2" s="1"/>
  <c r="AF69" i="2" s="1"/>
  <c r="AG69" i="2" s="1"/>
  <c r="AH69" i="2" s="1"/>
  <c r="A33" i="2" l="1"/>
  <c r="A34" i="2" s="1"/>
  <c r="A35" i="2" s="1"/>
  <c r="A36" i="2" s="1"/>
  <c r="A37" i="2" s="1"/>
  <c r="A38" i="2" s="1"/>
  <c r="A39" i="2" s="1"/>
  <c r="A40" i="2" s="1"/>
  <c r="D28" i="2"/>
  <c r="D25" i="2" s="1"/>
  <c r="E14" i="2"/>
  <c r="E13" i="2"/>
  <c r="E12" i="2"/>
  <c r="E11" i="2"/>
  <c r="E10" i="2"/>
  <c r="E9" i="2"/>
  <c r="E8" i="2"/>
  <c r="E7" i="2"/>
  <c r="E6" i="2"/>
  <c r="E31" i="2" l="1"/>
  <c r="F31" i="2" s="1"/>
  <c r="G31" i="2" s="1"/>
  <c r="H31" i="2" s="1"/>
  <c r="I31" i="2" s="1"/>
  <c r="J31" i="2" s="1"/>
  <c r="K31" i="2" s="1"/>
  <c r="L31" i="2" s="1"/>
  <c r="M31" i="2" s="1"/>
  <c r="N31" i="2" s="1"/>
  <c r="O31" i="2" s="1"/>
  <c r="P31" i="2" s="1"/>
  <c r="Q31" i="2" s="1"/>
  <c r="R31" i="2" s="1"/>
  <c r="S31" i="2" s="1"/>
  <c r="T31" i="2" s="1"/>
  <c r="U31" i="2" s="1"/>
  <c r="V31" i="2" s="1"/>
  <c r="W31" i="2" s="1"/>
  <c r="X31" i="2" s="1"/>
  <c r="Y31" i="2" s="1"/>
  <c r="Z31" i="2" s="1"/>
  <c r="AA31" i="2" s="1"/>
  <c r="AB31" i="2" s="1"/>
  <c r="AC31" i="2" s="1"/>
  <c r="AD31" i="2" s="1"/>
  <c r="AE31" i="2" s="1"/>
  <c r="AF31" i="2" s="1"/>
  <c r="AG31" i="2" s="1"/>
  <c r="AH31" i="2" s="1"/>
  <c r="AH55" i="2" s="1"/>
  <c r="AH70" i="2" s="1"/>
  <c r="AH72" i="2" l="1"/>
  <c r="AH56" i="2"/>
  <c r="J55" i="2"/>
  <c r="J70" i="2" s="1"/>
  <c r="P43" i="2"/>
  <c r="U55" i="2"/>
  <c r="U70" i="2" s="1"/>
  <c r="I55" i="2"/>
  <c r="I70" i="2" s="1"/>
  <c r="I43" i="2"/>
  <c r="AB55" i="2"/>
  <c r="AB70" i="2" s="1"/>
  <c r="P55" i="2"/>
  <c r="P70" i="2" s="1"/>
  <c r="G55" i="2"/>
  <c r="G70" i="2" s="1"/>
  <c r="M55" i="2"/>
  <c r="M70" i="2" s="1"/>
  <c r="J43" i="2"/>
  <c r="N43" i="2"/>
  <c r="U43" i="2"/>
  <c r="AF55" i="2"/>
  <c r="AF70" i="2" s="1"/>
  <c r="AF43" i="2"/>
  <c r="Z43" i="2"/>
  <c r="T43" i="2"/>
  <c r="AG43" i="2"/>
  <c r="Y43" i="2"/>
  <c r="Z55" i="2"/>
  <c r="Z70" i="2" s="1"/>
  <c r="AB43" i="2"/>
  <c r="AA43" i="2"/>
  <c r="S43" i="2"/>
  <c r="T55" i="2"/>
  <c r="T70" i="2" s="1"/>
  <c r="M43" i="2"/>
  <c r="V43" i="2"/>
  <c r="O43" i="2"/>
  <c r="G43" i="2"/>
  <c r="H55" i="2"/>
  <c r="H70" i="2" s="1"/>
  <c r="L55" i="2"/>
  <c r="L70" i="2" s="1"/>
  <c r="AD55" i="2"/>
  <c r="AD70" i="2" s="1"/>
  <c r="X55" i="2"/>
  <c r="X70" i="2" s="1"/>
  <c r="R55" i="2"/>
  <c r="R70" i="2" s="1"/>
  <c r="V55" i="2"/>
  <c r="V70" i="2" s="1"/>
  <c r="Y55" i="2"/>
  <c r="Y70" i="2" s="1"/>
  <c r="O55" i="2"/>
  <c r="O70" i="2" s="1"/>
  <c r="N55" i="2"/>
  <c r="N70" i="2" s="1"/>
  <c r="H43" i="2"/>
  <c r="F55" i="2"/>
  <c r="F70" i="2" s="1"/>
  <c r="S55" i="2"/>
  <c r="S70" i="2" s="1"/>
  <c r="X43" i="2"/>
  <c r="AD43" i="2"/>
  <c r="R43" i="2"/>
  <c r="AG55" i="2"/>
  <c r="AG70" i="2" s="1"/>
  <c r="L43" i="2"/>
  <c r="AA55" i="2"/>
  <c r="AA70" i="2" s="1"/>
  <c r="F43" i="2"/>
  <c r="K43" i="2"/>
  <c r="AE55" i="2"/>
  <c r="AE70" i="2" s="1"/>
  <c r="AC43" i="2"/>
  <c r="W43" i="2"/>
  <c r="E43" i="2"/>
  <c r="AH43" i="2"/>
  <c r="Q55" i="2"/>
  <c r="Q70" i="2" s="1"/>
  <c r="AE43" i="2"/>
  <c r="K55" i="2"/>
  <c r="K70" i="2" s="1"/>
  <c r="E55" i="2"/>
  <c r="E70" i="2" s="1"/>
  <c r="Q43" i="2"/>
  <c r="W55" i="2"/>
  <c r="W70" i="2" s="1"/>
  <c r="AC55" i="2"/>
  <c r="AC70" i="2" s="1"/>
  <c r="AI31" i="2"/>
  <c r="P56" i="2" l="1"/>
  <c r="AA72" i="2"/>
  <c r="E72" i="2"/>
  <c r="F72" i="2"/>
  <c r="J56" i="2"/>
  <c r="AE72" i="2"/>
  <c r="AD72" i="2"/>
  <c r="AB72" i="2"/>
  <c r="X72" i="2"/>
  <c r="Z72" i="2"/>
  <c r="Q72" i="2"/>
  <c r="O72" i="2"/>
  <c r="L72" i="2"/>
  <c r="T72" i="2"/>
  <c r="S72" i="2"/>
  <c r="K72" i="2"/>
  <c r="Y72" i="2"/>
  <c r="I72" i="2"/>
  <c r="H72" i="2"/>
  <c r="V72" i="2"/>
  <c r="M72" i="2"/>
  <c r="U72" i="2"/>
  <c r="R56" i="2"/>
  <c r="R72" i="2"/>
  <c r="G72" i="2"/>
  <c r="AF72" i="2"/>
  <c r="P72" i="2"/>
  <c r="J72" i="2"/>
  <c r="W72" i="2"/>
  <c r="AG72" i="2"/>
  <c r="N72" i="2"/>
  <c r="AC72" i="2"/>
  <c r="AF56" i="2"/>
  <c r="G56" i="2"/>
  <c r="M56" i="2"/>
  <c r="U56" i="2"/>
  <c r="Y56" i="2"/>
  <c r="I56" i="2"/>
  <c r="AA56" i="2"/>
  <c r="E56" i="2"/>
  <c r="Z56" i="2"/>
  <c r="AE56" i="2"/>
  <c r="AD56" i="2"/>
  <c r="AB56" i="2"/>
  <c r="Q56" i="2"/>
  <c r="O56" i="2"/>
  <c r="F56" i="2"/>
  <c r="T56" i="2"/>
  <c r="H56" i="2"/>
  <c r="L56" i="2"/>
  <c r="AG56" i="2"/>
  <c r="X56" i="2"/>
  <c r="N56" i="2"/>
  <c r="S56" i="2"/>
  <c r="V56" i="2"/>
  <c r="K56" i="2"/>
  <c r="AC56" i="2"/>
  <c r="W56" i="2"/>
  <c r="D58" i="2"/>
  <c r="D59" i="2" s="1"/>
  <c r="D61" i="2" l="1"/>
  <c r="D62" i="2" s="1"/>
  <c r="D65" i="2"/>
  <c r="Q65" i="2" s="1"/>
  <c r="AH58" i="2"/>
  <c r="AH59" i="2" s="1"/>
  <c r="AB58" i="2"/>
  <c r="AB59" i="2" s="1"/>
  <c r="V58" i="2"/>
  <c r="V59" i="2" s="1"/>
  <c r="P58" i="2"/>
  <c r="P59" i="2" s="1"/>
  <c r="J58" i="2"/>
  <c r="J59" i="2" s="1"/>
  <c r="M58" i="2"/>
  <c r="M59" i="2" s="1"/>
  <c r="R58" i="2"/>
  <c r="R59" i="2" s="1"/>
  <c r="AG58" i="2"/>
  <c r="AG59" i="2" s="1"/>
  <c r="AA58" i="2"/>
  <c r="AA59" i="2" s="1"/>
  <c r="U58" i="2"/>
  <c r="U59" i="2" s="1"/>
  <c r="O58" i="2"/>
  <c r="O59" i="2" s="1"/>
  <c r="I58" i="2"/>
  <c r="I59" i="2" s="1"/>
  <c r="X58" i="2"/>
  <c r="X59" i="2" s="1"/>
  <c r="AF58" i="2"/>
  <c r="AF59" i="2" s="1"/>
  <c r="Z58" i="2"/>
  <c r="Z59" i="2" s="1"/>
  <c r="T58" i="2"/>
  <c r="T59" i="2" s="1"/>
  <c r="N58" i="2"/>
  <c r="N59" i="2" s="1"/>
  <c r="H58" i="2"/>
  <c r="H59" i="2" s="1"/>
  <c r="G58" i="2"/>
  <c r="G59" i="2" s="1"/>
  <c r="L58" i="2"/>
  <c r="L59" i="2" s="1"/>
  <c r="AE58" i="2"/>
  <c r="AE59" i="2" s="1"/>
  <c r="Y58" i="2"/>
  <c r="Y59" i="2" s="1"/>
  <c r="S58" i="2"/>
  <c r="S59" i="2" s="1"/>
  <c r="AD58" i="2"/>
  <c r="AD59" i="2" s="1"/>
  <c r="AC58" i="2"/>
  <c r="AC59" i="2" s="1"/>
  <c r="W58" i="2"/>
  <c r="W59" i="2" s="1"/>
  <c r="Q58" i="2"/>
  <c r="Q59" i="2" s="1"/>
  <c r="K58" i="2"/>
  <c r="K59" i="2" s="1"/>
  <c r="E58" i="2"/>
  <c r="E59" i="2" s="1"/>
  <c r="F58" i="2"/>
  <c r="F59" i="2" s="1"/>
  <c r="AA65" i="2" l="1"/>
  <c r="R65" i="2"/>
  <c r="AE65" i="2"/>
  <c r="AF65" i="2"/>
  <c r="U65" i="2"/>
  <c r="T65" i="2"/>
  <c r="Z65" i="2"/>
  <c r="K65" i="2"/>
  <c r="N65" i="2"/>
  <c r="I65" i="2"/>
  <c r="E65" i="2"/>
  <c r="Y65" i="2"/>
  <c r="J65" i="2"/>
  <c r="P65" i="2"/>
  <c r="AH65" i="2"/>
  <c r="F65" i="2"/>
  <c r="AG65" i="2"/>
  <c r="AC65" i="2"/>
  <c r="G65" i="2"/>
  <c r="D66" i="2"/>
  <c r="P66" i="2" s="1"/>
  <c r="H65" i="2"/>
  <c r="W65" i="2"/>
  <c r="L65" i="2"/>
  <c r="M65" i="2"/>
  <c r="AD65" i="2"/>
  <c r="AB65" i="2"/>
  <c r="V65" i="2"/>
  <c r="O65" i="2"/>
  <c r="S65" i="2"/>
  <c r="X65" i="2"/>
  <c r="AH61" i="2"/>
  <c r="AH62" i="2" s="1"/>
  <c r="P61" i="2"/>
  <c r="P62" i="2" s="1"/>
  <c r="U61" i="2"/>
  <c r="U62" i="2" s="1"/>
  <c r="AG61" i="2"/>
  <c r="AG62" i="2" s="1"/>
  <c r="AF61" i="2"/>
  <c r="AF62" i="2" s="1"/>
  <c r="Z61" i="2"/>
  <c r="Z62" i="2" s="1"/>
  <c r="T61" i="2"/>
  <c r="T62" i="2" s="1"/>
  <c r="N61" i="2"/>
  <c r="N62" i="2" s="1"/>
  <c r="H61" i="2"/>
  <c r="H62" i="2" s="1"/>
  <c r="V61" i="2"/>
  <c r="V62" i="2" s="1"/>
  <c r="I61" i="2"/>
  <c r="I62" i="2" s="1"/>
  <c r="AE61" i="2"/>
  <c r="AE62" i="2" s="1"/>
  <c r="Y61" i="2"/>
  <c r="Y62" i="2" s="1"/>
  <c r="S61" i="2"/>
  <c r="S62" i="2" s="1"/>
  <c r="M61" i="2"/>
  <c r="M62" i="2" s="1"/>
  <c r="G61" i="2"/>
  <c r="G62" i="2" s="1"/>
  <c r="AD61" i="2"/>
  <c r="AD62" i="2" s="1"/>
  <c r="X61" i="2"/>
  <c r="X62" i="2" s="1"/>
  <c r="R61" i="2"/>
  <c r="R62" i="2" s="1"/>
  <c r="L61" i="2"/>
  <c r="L62" i="2" s="1"/>
  <c r="F61" i="2"/>
  <c r="F62" i="2" s="1"/>
  <c r="AC61" i="2"/>
  <c r="AC62" i="2" s="1"/>
  <c r="W61" i="2"/>
  <c r="W62" i="2" s="1"/>
  <c r="K61" i="2"/>
  <c r="K62" i="2" s="1"/>
  <c r="E61" i="2"/>
  <c r="E62" i="2" s="1"/>
  <c r="AB61" i="2"/>
  <c r="AB62" i="2" s="1"/>
  <c r="J61" i="2"/>
  <c r="J62" i="2" s="1"/>
  <c r="AA61" i="2"/>
  <c r="AA62" i="2" s="1"/>
  <c r="O61" i="2"/>
  <c r="O62" i="2" s="1"/>
  <c r="Q61" i="2"/>
  <c r="Q62" i="2" s="1"/>
  <c r="AH66" i="2" l="1"/>
  <c r="H66" i="2"/>
  <c r="U66" i="2"/>
  <c r="F66" i="2"/>
  <c r="Z66" i="2"/>
  <c r="AE66" i="2"/>
  <c r="AF66" i="2"/>
  <c r="R66" i="2"/>
  <c r="Y66" i="2"/>
  <c r="AC66" i="2"/>
  <c r="W66" i="2"/>
  <c r="O66" i="2"/>
  <c r="AB66" i="2"/>
  <c r="V66" i="2"/>
  <c r="AD66" i="2"/>
  <c r="X66" i="2"/>
  <c r="AA66" i="2"/>
  <c r="Q66" i="2"/>
  <c r="I66" i="2"/>
  <c r="S66" i="2"/>
  <c r="K66" i="2"/>
  <c r="T66" i="2"/>
  <c r="M66" i="2"/>
  <c r="E66" i="2"/>
  <c r="N66" i="2"/>
  <c r="G66" i="2"/>
  <c r="J66" i="2"/>
  <c r="L66" i="2"/>
  <c r="AG66" i="2"/>
  <c r="D9" i="2" l="1"/>
  <c r="D11" i="2" s="1"/>
  <c r="E15" i="2" a="1"/>
  <c r="E15" i="2" s="1"/>
  <c r="E16" i="2" s="1" a="1"/>
  <c r="E16" i="2" s="1"/>
  <c r="E17" i="2" s="1" a="1"/>
  <c r="E17" i="2" s="1"/>
  <c r="E18" i="2" s="1" a="1"/>
  <c r="E18" i="2" s="1"/>
  <c r="E19" i="2" s="1" a="1"/>
  <c r="E19" i="2" s="1"/>
  <c r="E20" i="2" s="1" a="1"/>
  <c r="E20" i="2" s="1"/>
  <c r="E21" i="2" s="1" a="1"/>
  <c r="E21" i="2" s="1"/>
  <c r="E22" i="2" s="1" a="1"/>
  <c r="E22" i="2" s="1"/>
  <c r="E23" i="2" s="1" a="1"/>
  <c r="E23" i="2" s="1"/>
  <c r="F20" i="2" l="1"/>
  <c r="C37" i="2" s="1"/>
  <c r="AB37" i="2" s="1"/>
  <c r="F19" i="2"/>
  <c r="C36" i="2" s="1"/>
  <c r="E36" i="2" s="1"/>
  <c r="F17" i="2"/>
  <c r="C34" i="2" s="1"/>
  <c r="E34" i="2" s="1"/>
  <c r="F18" i="2"/>
  <c r="C35" i="2" s="1"/>
  <c r="AB35" i="2" s="1"/>
  <c r="F22" i="2"/>
  <c r="C39" i="2" s="1"/>
  <c r="C51" i="2" s="1"/>
  <c r="D51" i="2" s="1"/>
  <c r="F16" i="2"/>
  <c r="C33" i="2" s="1"/>
  <c r="M33" i="2" s="1"/>
  <c r="F15" i="2"/>
  <c r="C32" i="2" s="1"/>
  <c r="C44" i="2" s="1"/>
  <c r="D44" i="2" s="1"/>
  <c r="F21" i="2"/>
  <c r="C38" i="2" s="1"/>
  <c r="D38" i="2" s="1"/>
  <c r="F23" i="2"/>
  <c r="C40" i="2" s="1"/>
  <c r="V40" i="2" s="1"/>
  <c r="Y36" i="2" l="1"/>
  <c r="X37" i="2"/>
  <c r="AG37" i="2"/>
  <c r="O37" i="2"/>
  <c r="N37" i="2"/>
  <c r="V37" i="2"/>
  <c r="C49" i="2"/>
  <c r="D49" i="2" s="1"/>
  <c r="J34" i="2"/>
  <c r="D33" i="2"/>
  <c r="S36" i="2"/>
  <c r="M36" i="2"/>
  <c r="F36" i="2"/>
  <c r="E48" i="2" s="1"/>
  <c r="AD37" i="2"/>
  <c r="J37" i="2"/>
  <c r="Q37" i="2"/>
  <c r="M37" i="2"/>
  <c r="U37" i="2"/>
  <c r="S37" i="2"/>
  <c r="AH37" i="2"/>
  <c r="W37" i="2"/>
  <c r="K37" i="2"/>
  <c r="AI37" i="2"/>
  <c r="AA37" i="2"/>
  <c r="E37" i="2"/>
  <c r="D37" i="2"/>
  <c r="P37" i="2"/>
  <c r="H37" i="2"/>
  <c r="AE37" i="2"/>
  <c r="Z37" i="2"/>
  <c r="R37" i="2"/>
  <c r="I37" i="2"/>
  <c r="AI36" i="2"/>
  <c r="J36" i="2"/>
  <c r="N36" i="2"/>
  <c r="W36" i="2"/>
  <c r="C48" i="2"/>
  <c r="D48" i="2" s="1"/>
  <c r="F37" i="2"/>
  <c r="AF37" i="2"/>
  <c r="T37" i="2"/>
  <c r="AC37" i="2"/>
  <c r="AB49" i="2" s="1"/>
  <c r="L37" i="2"/>
  <c r="G37" i="2"/>
  <c r="Y37" i="2"/>
  <c r="L36" i="2"/>
  <c r="P36" i="2"/>
  <c r="T36" i="2"/>
  <c r="AE36" i="2"/>
  <c r="O36" i="2"/>
  <c r="X36" i="2"/>
  <c r="AC36" i="2"/>
  <c r="Z36" i="2"/>
  <c r="T32" i="2"/>
  <c r="Y34" i="2"/>
  <c r="AF34" i="2"/>
  <c r="Z32" i="2"/>
  <c r="G35" i="2"/>
  <c r="AE34" i="2"/>
  <c r="AI32" i="2"/>
  <c r="V34" i="2"/>
  <c r="AI34" i="2"/>
  <c r="L34" i="2"/>
  <c r="U36" i="2"/>
  <c r="AD36" i="2"/>
  <c r="G36" i="2"/>
  <c r="AH36" i="2"/>
  <c r="I36" i="2"/>
  <c r="K36" i="2"/>
  <c r="R36" i="2"/>
  <c r="D36" i="2"/>
  <c r="N32" i="2"/>
  <c r="P32" i="2"/>
  <c r="U34" i="2"/>
  <c r="N34" i="2"/>
  <c r="O34" i="2"/>
  <c r="R34" i="2"/>
  <c r="Q36" i="2"/>
  <c r="AG36" i="2"/>
  <c r="V36" i="2"/>
  <c r="AA36" i="2"/>
  <c r="H36" i="2"/>
  <c r="AF36" i="2"/>
  <c r="AB36" i="2"/>
  <c r="AH32" i="2"/>
  <c r="R32" i="2"/>
  <c r="AG34" i="2"/>
  <c r="X34" i="2"/>
  <c r="P34" i="2"/>
  <c r="C46" i="2"/>
  <c r="D46" i="2" s="1"/>
  <c r="F35" i="2"/>
  <c r="AE32" i="2"/>
  <c r="D32" i="2"/>
  <c r="W35" i="2"/>
  <c r="G34" i="2"/>
  <c r="Q34" i="2"/>
  <c r="S34" i="2"/>
  <c r="T34" i="2"/>
  <c r="R39" i="2"/>
  <c r="AH39" i="2"/>
  <c r="N39" i="2"/>
  <c r="S39" i="2"/>
  <c r="U33" i="2"/>
  <c r="H35" i="2"/>
  <c r="V35" i="2"/>
  <c r="X35" i="2"/>
  <c r="M32" i="2"/>
  <c r="F32" i="2"/>
  <c r="L32" i="2"/>
  <c r="T35" i="2"/>
  <c r="O35" i="2"/>
  <c r="AF35" i="2"/>
  <c r="Z34" i="2"/>
  <c r="H34" i="2"/>
  <c r="F34" i="2"/>
  <c r="E46" i="2" s="1"/>
  <c r="AB34" i="2"/>
  <c r="AC34" i="2"/>
  <c r="D34" i="2"/>
  <c r="J35" i="2"/>
  <c r="M35" i="2"/>
  <c r="Q35" i="2"/>
  <c r="I33" i="2"/>
  <c r="J39" i="2"/>
  <c r="X39" i="2"/>
  <c r="AB33" i="2"/>
  <c r="J33" i="2"/>
  <c r="U39" i="2"/>
  <c r="T39" i="2"/>
  <c r="E39" i="2"/>
  <c r="AA35" i="2"/>
  <c r="AA47" i="2" s="1"/>
  <c r="P35" i="2"/>
  <c r="C47" i="2"/>
  <c r="D47" i="2" s="1"/>
  <c r="Y35" i="2"/>
  <c r="O33" i="2"/>
  <c r="H33" i="2"/>
  <c r="F39" i="2"/>
  <c r="AB39" i="2"/>
  <c r="AD39" i="2"/>
  <c r="O39" i="2"/>
  <c r="G39" i="2"/>
  <c r="H39" i="2"/>
  <c r="AI39" i="2"/>
  <c r="AG39" i="2"/>
  <c r="AA39" i="2"/>
  <c r="K39" i="2"/>
  <c r="W39" i="2"/>
  <c r="V39" i="2"/>
  <c r="D39" i="2"/>
  <c r="AC32" i="2"/>
  <c r="Q32" i="2"/>
  <c r="AB32" i="2"/>
  <c r="AA32" i="2"/>
  <c r="Z35" i="2"/>
  <c r="S35" i="2"/>
  <c r="I35" i="2"/>
  <c r="AI35" i="2"/>
  <c r="AC35" i="2"/>
  <c r="AB47" i="2" s="1"/>
  <c r="U35" i="2"/>
  <c r="N35" i="2"/>
  <c r="AE35" i="2"/>
  <c r="D35" i="2"/>
  <c r="AD34" i="2"/>
  <c r="I34" i="2"/>
  <c r="AA34" i="2"/>
  <c r="M34" i="2"/>
  <c r="AH34" i="2"/>
  <c r="K34" i="2"/>
  <c r="W34" i="2"/>
  <c r="P39" i="2"/>
  <c r="L39" i="2"/>
  <c r="AC39" i="2"/>
  <c r="Y39" i="2"/>
  <c r="I39" i="2"/>
  <c r="M39" i="2"/>
  <c r="AE39" i="2"/>
  <c r="Z39" i="2"/>
  <c r="AF39" i="2"/>
  <c r="Q39" i="2"/>
  <c r="P38" i="2"/>
  <c r="AG35" i="2"/>
  <c r="E35" i="2"/>
  <c r="R35" i="2"/>
  <c r="AD35" i="2"/>
  <c r="AH35" i="2"/>
  <c r="K35" i="2"/>
  <c r="L35" i="2"/>
  <c r="AH33" i="2"/>
  <c r="V33" i="2"/>
  <c r="K33" i="2"/>
  <c r="L33" i="2"/>
  <c r="Y33" i="2"/>
  <c r="E33" i="2"/>
  <c r="Z33" i="2"/>
  <c r="AE33" i="2"/>
  <c r="T33" i="2"/>
  <c r="AI33" i="2"/>
  <c r="AC33" i="2"/>
  <c r="C45" i="2"/>
  <c r="D45" i="2" s="1"/>
  <c r="L38" i="2"/>
  <c r="AA33" i="2"/>
  <c r="F33" i="2"/>
  <c r="AG33" i="2"/>
  <c r="N33" i="2"/>
  <c r="AF33" i="2"/>
  <c r="S33" i="2"/>
  <c r="I38" i="2"/>
  <c r="V38" i="2"/>
  <c r="AC38" i="2"/>
  <c r="AB38" i="2"/>
  <c r="AF40" i="2"/>
  <c r="N38" i="2"/>
  <c r="H38" i="2"/>
  <c r="C50" i="2"/>
  <c r="D50" i="2" s="1"/>
  <c r="Y40" i="2"/>
  <c r="S38" i="2"/>
  <c r="Y38" i="2"/>
  <c r="M38" i="2"/>
  <c r="T38" i="2"/>
  <c r="R40" i="2"/>
  <c r="Q38" i="2"/>
  <c r="R38" i="2"/>
  <c r="AF38" i="2"/>
  <c r="AD38" i="2"/>
  <c r="AD40" i="2"/>
  <c r="Z38" i="2"/>
  <c r="AH38" i="2"/>
  <c r="X38" i="2"/>
  <c r="AI38" i="2"/>
  <c r="J38" i="2"/>
  <c r="K38" i="2"/>
  <c r="AG38" i="2"/>
  <c r="G38" i="2"/>
  <c r="N40" i="2"/>
  <c r="G40" i="2"/>
  <c r="AI40" i="2"/>
  <c r="K40" i="2"/>
  <c r="L40" i="2"/>
  <c r="J40" i="2"/>
  <c r="M40" i="2"/>
  <c r="P40" i="2"/>
  <c r="AE38" i="2"/>
  <c r="W38" i="2"/>
  <c r="F38" i="2"/>
  <c r="AA38" i="2"/>
  <c r="O38" i="2"/>
  <c r="U38" i="2"/>
  <c r="E38" i="2"/>
  <c r="W40" i="2"/>
  <c r="V52" i="2" s="1"/>
  <c r="O40" i="2"/>
  <c r="AE40" i="2"/>
  <c r="C52" i="2"/>
  <c r="D52" i="2" s="1"/>
  <c r="AD32" i="2"/>
  <c r="I32" i="2"/>
  <c r="Y32" i="2"/>
  <c r="V32" i="2"/>
  <c r="G32" i="2"/>
  <c r="H32" i="2"/>
  <c r="U32" i="2"/>
  <c r="J32" i="2"/>
  <c r="Q40" i="2"/>
  <c r="I40" i="2"/>
  <c r="X40" i="2"/>
  <c r="AA40" i="2"/>
  <c r="AB40" i="2"/>
  <c r="AG40" i="2"/>
  <c r="H40" i="2"/>
  <c r="E40" i="2"/>
  <c r="D40" i="2"/>
  <c r="Q33" i="2"/>
  <c r="AD33" i="2"/>
  <c r="G33" i="2"/>
  <c r="X33" i="2"/>
  <c r="W33" i="2"/>
  <c r="P33" i="2"/>
  <c r="R33" i="2"/>
  <c r="AG32" i="2"/>
  <c r="K32" i="2"/>
  <c r="AF32" i="2"/>
  <c r="S32" i="2"/>
  <c r="X32" i="2"/>
  <c r="W32" i="2"/>
  <c r="E32" i="2"/>
  <c r="O32" i="2"/>
  <c r="T40" i="2"/>
  <c r="S40" i="2"/>
  <c r="Z40" i="2"/>
  <c r="F40" i="2"/>
  <c r="AC40" i="2"/>
  <c r="AH40" i="2"/>
  <c r="U40" i="2"/>
  <c r="U52" i="2" s="1"/>
  <c r="X48" i="2" l="1"/>
  <c r="AF49" i="2"/>
  <c r="F48" i="2"/>
  <c r="Q49" i="2"/>
  <c r="X51" i="2"/>
  <c r="AG49" i="2"/>
  <c r="AB45" i="2"/>
  <c r="N47" i="2"/>
  <c r="S47" i="2"/>
  <c r="S48" i="2"/>
  <c r="Y47" i="2"/>
  <c r="R46" i="2"/>
  <c r="I45" i="2"/>
  <c r="U51" i="2"/>
  <c r="O47" i="2"/>
  <c r="K49" i="2"/>
  <c r="Y48" i="2"/>
  <c r="G50" i="2"/>
  <c r="X49" i="2"/>
  <c r="Y51" i="2"/>
  <c r="J46" i="2"/>
  <c r="I46" i="2"/>
  <c r="O49" i="2"/>
  <c r="R49" i="2"/>
  <c r="N49" i="2"/>
  <c r="W49" i="2"/>
  <c r="M49" i="2"/>
  <c r="U49" i="2"/>
  <c r="I50" i="2"/>
  <c r="U50" i="2"/>
  <c r="AC50" i="2"/>
  <c r="R48" i="2"/>
  <c r="M48" i="2"/>
  <c r="L48" i="2"/>
  <c r="J49" i="2"/>
  <c r="T49" i="2"/>
  <c r="I49" i="2"/>
  <c r="AD49" i="2"/>
  <c r="Z49" i="2"/>
  <c r="P49" i="2"/>
  <c r="H49" i="2"/>
  <c r="AA49" i="2"/>
  <c r="I48" i="2"/>
  <c r="G49" i="2"/>
  <c r="AH49" i="2"/>
  <c r="Y49" i="2"/>
  <c r="AE48" i="2"/>
  <c r="AH48" i="2"/>
  <c r="AE49" i="2"/>
  <c r="S49" i="2"/>
  <c r="V49" i="2"/>
  <c r="N48" i="2"/>
  <c r="L49" i="2"/>
  <c r="J48" i="2"/>
  <c r="T48" i="2"/>
  <c r="X46" i="2"/>
  <c r="O48" i="2"/>
  <c r="W48" i="2"/>
  <c r="V48" i="2"/>
  <c r="T44" i="2"/>
  <c r="Y44" i="2"/>
  <c r="Z44" i="2"/>
  <c r="F49" i="2"/>
  <c r="AC49" i="2"/>
  <c r="E49" i="2"/>
  <c r="P48" i="2"/>
  <c r="Y46" i="2"/>
  <c r="Z48" i="2"/>
  <c r="G48" i="2"/>
  <c r="AC48" i="2"/>
  <c r="G47" i="2"/>
  <c r="P46" i="2"/>
  <c r="K48" i="2"/>
  <c r="F47" i="2"/>
  <c r="L51" i="2"/>
  <c r="AG47" i="2"/>
  <c r="AA48" i="2"/>
  <c r="AB48" i="2"/>
  <c r="U48" i="2"/>
  <c r="AD44" i="2"/>
  <c r="AH51" i="2"/>
  <c r="R51" i="2"/>
  <c r="N44" i="2"/>
  <c r="E47" i="2"/>
  <c r="M46" i="2"/>
  <c r="N45" i="2"/>
  <c r="AD51" i="2"/>
  <c r="H47" i="2"/>
  <c r="AG51" i="2"/>
  <c r="H45" i="2"/>
  <c r="M44" i="2"/>
  <c r="Q51" i="2"/>
  <c r="AF46" i="2"/>
  <c r="N46" i="2"/>
  <c r="AE46" i="2"/>
  <c r="R44" i="2"/>
  <c r="X47" i="2"/>
  <c r="V47" i="2"/>
  <c r="O46" i="2"/>
  <c r="AH44" i="2"/>
  <c r="Q46" i="2"/>
  <c r="AG48" i="2"/>
  <c r="U46" i="2"/>
  <c r="Q48" i="2"/>
  <c r="K44" i="2"/>
  <c r="H48" i="2"/>
  <c r="AH46" i="2"/>
  <c r="AD46" i="2"/>
  <c r="AF48" i="2"/>
  <c r="AE44" i="2"/>
  <c r="AA45" i="2"/>
  <c r="W46" i="2"/>
  <c r="Z46" i="2"/>
  <c r="S51" i="2"/>
  <c r="S46" i="2"/>
  <c r="W47" i="2"/>
  <c r="AD48" i="2"/>
  <c r="P44" i="2"/>
  <c r="T46" i="2"/>
  <c r="F51" i="2"/>
  <c r="M51" i="2"/>
  <c r="AG45" i="2"/>
  <c r="I47" i="2"/>
  <c r="F46" i="2"/>
  <c r="AF47" i="2"/>
  <c r="N51" i="2"/>
  <c r="X45" i="2"/>
  <c r="U47" i="2"/>
  <c r="Q44" i="2"/>
  <c r="M47" i="2"/>
  <c r="G45" i="2"/>
  <c r="P50" i="2"/>
  <c r="H50" i="2"/>
  <c r="S45" i="2"/>
  <c r="Y45" i="2"/>
  <c r="J45" i="2"/>
  <c r="J47" i="2"/>
  <c r="AE51" i="2"/>
  <c r="I51" i="2"/>
  <c r="O51" i="2"/>
  <c r="AB44" i="2"/>
  <c r="J51" i="2"/>
  <c r="G51" i="2"/>
  <c r="AA51" i="2"/>
  <c r="H46" i="2"/>
  <c r="T45" i="2"/>
  <c r="K46" i="2"/>
  <c r="F44" i="2"/>
  <c r="AG46" i="2"/>
  <c r="E44" i="2"/>
  <c r="O45" i="2"/>
  <c r="AF50" i="2"/>
  <c r="S50" i="2"/>
  <c r="AF45" i="2"/>
  <c r="AH45" i="2"/>
  <c r="AE47" i="2"/>
  <c r="P47" i="2"/>
  <c r="AB46" i="2"/>
  <c r="L44" i="2"/>
  <c r="U45" i="2"/>
  <c r="P51" i="2"/>
  <c r="M45" i="2"/>
  <c r="F52" i="2"/>
  <c r="Z52" i="2"/>
  <c r="T50" i="2"/>
  <c r="G46" i="2"/>
  <c r="AF51" i="2"/>
  <c r="K50" i="2"/>
  <c r="AH47" i="2"/>
  <c r="Z51" i="2"/>
  <c r="E51" i="2"/>
  <c r="V46" i="2"/>
  <c r="AD47" i="2"/>
  <c r="K52" i="2"/>
  <c r="Q47" i="2"/>
  <c r="AC46" i="2"/>
  <c r="V51" i="2"/>
  <c r="AA44" i="2"/>
  <c r="T51" i="2"/>
  <c r="Q52" i="2"/>
  <c r="AB51" i="2"/>
  <c r="Z47" i="2"/>
  <c r="Y52" i="2"/>
  <c r="AA46" i="2"/>
  <c r="AC47" i="2"/>
  <c r="L46" i="2"/>
  <c r="V45" i="2"/>
  <c r="AH50" i="2"/>
  <c r="X50" i="2"/>
  <c r="E45" i="2"/>
  <c r="K45" i="2"/>
  <c r="K47" i="2"/>
  <c r="K51" i="2"/>
  <c r="R47" i="2"/>
  <c r="AC51" i="2"/>
  <c r="L47" i="2"/>
  <c r="T47" i="2"/>
  <c r="W50" i="2"/>
  <c r="AE45" i="2"/>
  <c r="H51" i="2"/>
  <c r="AC45" i="2"/>
  <c r="G52" i="2"/>
  <c r="W52" i="2"/>
  <c r="N50" i="2"/>
  <c r="AD50" i="2"/>
  <c r="L50" i="2"/>
  <c r="AA50" i="2"/>
  <c r="L45" i="2"/>
  <c r="W51" i="2"/>
  <c r="R45" i="2"/>
  <c r="J44" i="2"/>
  <c r="AD52" i="2"/>
  <c r="Z45" i="2"/>
  <c r="P52" i="2"/>
  <c r="J50" i="2"/>
  <c r="R52" i="2"/>
  <c r="M52" i="2"/>
  <c r="Z50" i="2"/>
  <c r="X44" i="2"/>
  <c r="N52" i="2"/>
  <c r="L52" i="2"/>
  <c r="AH52" i="2"/>
  <c r="AB50" i="2"/>
  <c r="AC44" i="2"/>
  <c r="O44" i="2"/>
  <c r="AF52" i="2"/>
  <c r="M50" i="2"/>
  <c r="O52" i="2"/>
  <c r="AD45" i="2"/>
  <c r="O50" i="2"/>
  <c r="V44" i="2"/>
  <c r="R50" i="2"/>
  <c r="Q50" i="2"/>
  <c r="F50" i="2"/>
  <c r="X52" i="2"/>
  <c r="AA52" i="2"/>
  <c r="Y50" i="2"/>
  <c r="AE50" i="2"/>
  <c r="AC52" i="2"/>
  <c r="J52" i="2"/>
  <c r="V50" i="2"/>
  <c r="AE52" i="2"/>
  <c r="F45" i="2"/>
  <c r="S52" i="2"/>
  <c r="W44" i="2"/>
  <c r="AF44" i="2"/>
  <c r="P45" i="2"/>
  <c r="H52" i="2"/>
  <c r="G44" i="2"/>
  <c r="H44" i="2"/>
  <c r="AG50" i="2"/>
  <c r="E52" i="2"/>
  <c r="E50" i="2"/>
  <c r="T52" i="2"/>
  <c r="AB52" i="2"/>
  <c r="S44" i="2"/>
  <c r="U44" i="2"/>
  <c r="I44" i="2"/>
  <c r="AG44" i="2"/>
  <c r="AG52" i="2"/>
  <c r="W45" i="2"/>
  <c r="Q45" i="2"/>
  <c r="I52" i="2"/>
</calcChain>
</file>

<file path=xl/sharedStrings.xml><?xml version="1.0" encoding="utf-8"?>
<sst xmlns="http://schemas.openxmlformats.org/spreadsheetml/2006/main" count="48" uniqueCount="35">
  <si>
    <t>開始</t>
  </si>
  <si>
    <t>*** このシートは非表示のままにしておきます ***</t>
  </si>
  <si>
    <t>職位</t>
  </si>
  <si>
    <t>データ系列</t>
  </si>
  <si>
    <t>今日:</t>
  </si>
  <si>
    <t>行の数</t>
  </si>
  <si>
    <t>ウィンドウの作業:</t>
  </si>
  <si>
    <t>計算ウィンドウの開始</t>
  </si>
  <si>
    <t>オフセット</t>
  </si>
  <si>
    <t>ウィンドウ</t>
  </si>
  <si>
    <t>活動 ID</t>
  </si>
  <si>
    <t>活動</t>
  </si>
  <si>
    <t>現在の日付</t>
  </si>
  <si>
    <t>マイタイムラインをつくってみよう！</t>
    <phoneticPr fontId="19"/>
  </si>
  <si>
    <t>作成日：</t>
    <rPh sb="0" eb="3">
      <t>サクセイビ</t>
    </rPh>
    <phoneticPr fontId="19"/>
  </si>
  <si>
    <t>緊急避難場所等：</t>
    <rPh sb="0" eb="2">
      <t>キンキュウ</t>
    </rPh>
    <rPh sb="2" eb="4">
      <t>ヒナン</t>
    </rPh>
    <rPh sb="4" eb="6">
      <t>バショ</t>
    </rPh>
    <rPh sb="6" eb="7">
      <t>トウ</t>
    </rPh>
    <phoneticPr fontId="19"/>
  </si>
  <si>
    <t>住んでる場所の浸水深（ｍ）：</t>
    <rPh sb="0" eb="1">
      <t>ス</t>
    </rPh>
    <rPh sb="4" eb="6">
      <t>バショ</t>
    </rPh>
    <rPh sb="7" eb="9">
      <t>シンスイ</t>
    </rPh>
    <rPh sb="9" eb="10">
      <t>フカ</t>
    </rPh>
    <phoneticPr fontId="19"/>
  </si>
  <si>
    <t>台風直撃
３日前</t>
    <rPh sb="0" eb="2">
      <t>タイフウ</t>
    </rPh>
    <rPh sb="2" eb="4">
      <t>チョクゲキ</t>
    </rPh>
    <rPh sb="6" eb="7">
      <t>ニチ</t>
    </rPh>
    <rPh sb="7" eb="8">
      <t>マエ</t>
    </rPh>
    <phoneticPr fontId="19"/>
  </si>
  <si>
    <t>台風直撃
2日前</t>
    <rPh sb="0" eb="2">
      <t>タイフウ</t>
    </rPh>
    <rPh sb="2" eb="4">
      <t>チョクゲキ</t>
    </rPh>
    <rPh sb="6" eb="7">
      <t>ニチ</t>
    </rPh>
    <rPh sb="7" eb="8">
      <t>マエ</t>
    </rPh>
    <phoneticPr fontId="19"/>
  </si>
  <si>
    <t>台風直撃
1日前</t>
    <rPh sb="0" eb="2">
      <t>タイフウ</t>
    </rPh>
    <rPh sb="2" eb="4">
      <t>チョクゲキ</t>
    </rPh>
    <rPh sb="6" eb="7">
      <t>ニチ</t>
    </rPh>
    <rPh sb="7" eb="8">
      <t>マエ</t>
    </rPh>
    <phoneticPr fontId="19"/>
  </si>
  <si>
    <t>台風直撃
半日前</t>
    <rPh sb="0" eb="2">
      <t>タイフウ</t>
    </rPh>
    <rPh sb="2" eb="4">
      <t>チョクゲキ</t>
    </rPh>
    <rPh sb="5" eb="6">
      <t>ハン</t>
    </rPh>
    <rPh sb="6" eb="7">
      <t>ニチ</t>
    </rPh>
    <rPh sb="7" eb="8">
      <t>マエ</t>
    </rPh>
    <phoneticPr fontId="19"/>
  </si>
  <si>
    <t>※ここで示した警戒レベル等のタイミングはイメージであり、実際の洪水時とは異なることがあります。</t>
    <rPh sb="4" eb="5">
      <t>シメ</t>
    </rPh>
    <rPh sb="7" eb="9">
      <t>ケイカイ</t>
    </rPh>
    <rPh sb="12" eb="13">
      <t>トウ</t>
    </rPh>
    <rPh sb="28" eb="30">
      <t>ジッサイ</t>
    </rPh>
    <rPh sb="31" eb="33">
      <t>コウズイ</t>
    </rPh>
    <rPh sb="33" eb="34">
      <t>ジ</t>
    </rPh>
    <rPh sb="36" eb="37">
      <t>コト</t>
    </rPh>
    <phoneticPr fontId="19"/>
  </si>
  <si>
    <t>このとき何をしますか　　　・・・ここで選択</t>
    <rPh sb="4" eb="5">
      <t>ナニ</t>
    </rPh>
    <rPh sb="19" eb="21">
      <t>センタク</t>
    </rPh>
    <phoneticPr fontId="19"/>
  </si>
  <si>
    <t>避難しやすい服装に着替える</t>
    <rPh sb="0" eb="2">
      <t>ヒナン</t>
    </rPh>
    <rPh sb="6" eb="8">
      <t>フクソウ</t>
    </rPh>
    <rPh sb="9" eb="11">
      <t>キガ</t>
    </rPh>
    <phoneticPr fontId="19"/>
  </si>
  <si>
    <t>非難するときにもっていくものを準備する</t>
    <rPh sb="0" eb="2">
      <t>ヒナン</t>
    </rPh>
    <rPh sb="15" eb="17">
      <t>ジュンビ</t>
    </rPh>
    <phoneticPr fontId="19"/>
  </si>
  <si>
    <t>今後の台風・気象情報を調べ始める</t>
    <rPh sb="0" eb="2">
      <t>コンゴ</t>
    </rPh>
    <rPh sb="3" eb="5">
      <t>タイフウ</t>
    </rPh>
    <rPh sb="6" eb="8">
      <t>キショウ</t>
    </rPh>
    <rPh sb="8" eb="10">
      <t>ジョウホウ</t>
    </rPh>
    <rPh sb="11" eb="12">
      <t>シラ</t>
    </rPh>
    <rPh sb="13" eb="14">
      <t>ハジ</t>
    </rPh>
    <phoneticPr fontId="19"/>
  </si>
  <si>
    <t>川の水位を調べ始める</t>
    <rPh sb="0" eb="1">
      <t>カワ</t>
    </rPh>
    <rPh sb="2" eb="4">
      <t>スイイ</t>
    </rPh>
    <rPh sb="5" eb="6">
      <t>シラ</t>
    </rPh>
    <rPh sb="7" eb="8">
      <t>ハジ</t>
    </rPh>
    <phoneticPr fontId="19"/>
  </si>
  <si>
    <t>住んでいるところの上流の雨量を調べ始める</t>
    <rPh sb="0" eb="1">
      <t>ス</t>
    </rPh>
    <rPh sb="9" eb="11">
      <t>ジョウリュウ</t>
    </rPh>
    <rPh sb="12" eb="14">
      <t>ウリョウ</t>
    </rPh>
    <rPh sb="15" eb="16">
      <t>シラ</t>
    </rPh>
    <rPh sb="17" eb="18">
      <t>ハジ</t>
    </rPh>
    <phoneticPr fontId="19"/>
  </si>
  <si>
    <t>安全なところに移動を始める</t>
    <rPh sb="0" eb="2">
      <t>アンゼン</t>
    </rPh>
    <rPh sb="7" eb="9">
      <t>イドウ</t>
    </rPh>
    <rPh sb="10" eb="11">
      <t>ハジ</t>
    </rPh>
    <phoneticPr fontId="19"/>
  </si>
  <si>
    <t>避難完了</t>
    <rPh sb="0" eb="2">
      <t>ヒナン</t>
    </rPh>
    <rPh sb="2" eb="4">
      <t>カンリョウ</t>
    </rPh>
    <phoneticPr fontId="19"/>
  </si>
  <si>
    <t>その他やるべきこと</t>
    <rPh sb="2" eb="3">
      <t>タ</t>
    </rPh>
    <phoneticPr fontId="19"/>
  </si>
  <si>
    <t>台風直撃
５時間前</t>
    <rPh sb="0" eb="2">
      <t>タイフウ</t>
    </rPh>
    <rPh sb="2" eb="4">
      <t>チョクゲキ</t>
    </rPh>
    <rPh sb="6" eb="8">
      <t>ジカン</t>
    </rPh>
    <rPh sb="8" eb="9">
      <t>マエ</t>
    </rPh>
    <phoneticPr fontId="19"/>
  </si>
  <si>
    <t>台風直撃
3時間前</t>
    <rPh sb="0" eb="2">
      <t>タイフウ</t>
    </rPh>
    <rPh sb="2" eb="4">
      <t>チョクゲキ</t>
    </rPh>
    <rPh sb="6" eb="8">
      <t>ジカン</t>
    </rPh>
    <rPh sb="8" eb="9">
      <t>マエ</t>
    </rPh>
    <phoneticPr fontId="19"/>
  </si>
  <si>
    <t>　　　　　　　　　氾濫発生</t>
    <rPh sb="9" eb="11">
      <t>ハンラン</t>
    </rPh>
    <rPh sb="11" eb="13">
      <t>ハッセイ</t>
    </rPh>
    <phoneticPr fontId="19"/>
  </si>
  <si>
    <t>自助・共助について
阪神淡路大震災では、生き埋めや建物等に閉じ込められた人のうち、救助された約９５％は自力または家族や隣人によって救助されました。専門の救助隊に助けられたのはわずか１．７％と言われています。
災害時は、周りの方々との協力が必要不可欠です。自分の地域の自主防災組織の確認や他に一緒に避難するひとが周りにいないか確認しましょう。</t>
    <rPh sb="0" eb="2">
      <t>ジジョ</t>
    </rPh>
    <rPh sb="3" eb="5">
      <t>キョウジョ</t>
    </rPh>
    <rPh sb="10" eb="12">
      <t>ハンシン</t>
    </rPh>
    <rPh sb="12" eb="14">
      <t>アワジ</t>
    </rPh>
    <rPh sb="14" eb="17">
      <t>ダイシンサイ</t>
    </rPh>
    <rPh sb="20" eb="21">
      <t>イ</t>
    </rPh>
    <rPh sb="22" eb="23">
      <t>ウ</t>
    </rPh>
    <rPh sb="25" eb="28">
      <t>タテモノナド</t>
    </rPh>
    <rPh sb="29" eb="30">
      <t>ト</t>
    </rPh>
    <rPh sb="31" eb="32">
      <t>コ</t>
    </rPh>
    <rPh sb="36" eb="37">
      <t>ヒト</t>
    </rPh>
    <rPh sb="41" eb="43">
      <t>キュウジョ</t>
    </rPh>
    <rPh sb="46" eb="47">
      <t>ヤク</t>
    </rPh>
    <rPh sb="51" eb="53">
      <t>ジリキ</t>
    </rPh>
    <rPh sb="56" eb="58">
      <t>カゾク</t>
    </rPh>
    <rPh sb="59" eb="61">
      <t>リンジン</t>
    </rPh>
    <rPh sb="65" eb="67">
      <t>キュウジョ</t>
    </rPh>
    <rPh sb="73" eb="75">
      <t>センモン</t>
    </rPh>
    <rPh sb="76" eb="79">
      <t>キュウジョタイ</t>
    </rPh>
    <rPh sb="80" eb="81">
      <t>タス</t>
    </rPh>
    <rPh sb="95" eb="96">
      <t>イ</t>
    </rPh>
    <rPh sb="104" eb="106">
      <t>サイガイ</t>
    </rPh>
    <rPh sb="106" eb="107">
      <t>ジ</t>
    </rPh>
    <rPh sb="109" eb="110">
      <t>マワ</t>
    </rPh>
    <rPh sb="112" eb="114">
      <t>カタガタ</t>
    </rPh>
    <rPh sb="116" eb="118">
      <t>キョウリョク</t>
    </rPh>
    <rPh sb="119" eb="121">
      <t>ヒツヨウ</t>
    </rPh>
    <rPh sb="121" eb="124">
      <t>フカケツ</t>
    </rPh>
    <rPh sb="127" eb="129">
      <t>ジブン</t>
    </rPh>
    <rPh sb="130" eb="132">
      <t>チイキ</t>
    </rPh>
    <rPh sb="133" eb="135">
      <t>ジシュ</t>
    </rPh>
    <rPh sb="135" eb="137">
      <t>ボウサイ</t>
    </rPh>
    <rPh sb="137" eb="139">
      <t>ソシキ</t>
    </rPh>
    <rPh sb="140" eb="142">
      <t>カクニン</t>
    </rPh>
    <rPh sb="143" eb="144">
      <t>ホカ</t>
    </rPh>
    <rPh sb="145" eb="147">
      <t>イッショ</t>
    </rPh>
    <rPh sb="148" eb="150">
      <t>ヒナン</t>
    </rPh>
    <rPh sb="155" eb="156">
      <t>マワ</t>
    </rPh>
    <rPh sb="162" eb="164">
      <t>カクニン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</si>
</sst>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0&quot;ｍ&quot;"/>
  </numFmts>
  <fonts count="33" x14ac:knownFonts="1">
    <font>
      <sz val="11"/>
      <color theme="3"/>
      <name val="Meiryo UI"/>
      <family val="2"/>
      <charset val="128"/>
    </font>
    <font>
      <sz val="11"/>
      <color theme="1"/>
      <name val="Meiryo UI"/>
      <family val="2"/>
      <charset val="128"/>
    </font>
    <font>
      <sz val="11"/>
      <color theme="0"/>
      <name val="Meiryo UI"/>
      <family val="2"/>
      <charset val="128"/>
    </font>
    <font>
      <sz val="11"/>
      <color rgb="FF9C0006"/>
      <name val="Meiryo UI"/>
      <family val="2"/>
      <charset val="128"/>
    </font>
    <font>
      <b/>
      <sz val="11"/>
      <color rgb="FFFA7D00"/>
      <name val="Meiryo UI"/>
      <family val="2"/>
      <charset val="128"/>
    </font>
    <font>
      <b/>
      <sz val="11"/>
      <color theme="0"/>
      <name val="Meiryo UI"/>
      <family val="2"/>
      <charset val="128"/>
    </font>
    <font>
      <sz val="11"/>
      <color theme="3"/>
      <name val="Meiryo UI"/>
      <family val="2"/>
      <charset val="128"/>
    </font>
    <font>
      <i/>
      <sz val="11"/>
      <color rgb="FF7F7F7F"/>
      <name val="Meiryo UI"/>
      <family val="2"/>
      <charset val="128"/>
    </font>
    <font>
      <sz val="11"/>
      <color rgb="FF006100"/>
      <name val="Meiryo UI"/>
      <family val="2"/>
      <charset val="128"/>
    </font>
    <font>
      <b/>
      <sz val="15"/>
      <color theme="3"/>
      <name val="Meiryo UI"/>
      <family val="2"/>
      <charset val="128"/>
    </font>
    <font>
      <b/>
      <sz val="11"/>
      <color theme="3"/>
      <name val="Meiryo UI"/>
      <family val="2"/>
      <charset val="128"/>
    </font>
    <font>
      <sz val="12"/>
      <color theme="3"/>
      <name val="Meiryo UI"/>
      <family val="2"/>
      <charset val="128"/>
    </font>
    <font>
      <sz val="11"/>
      <color rgb="FF3F3F76"/>
      <name val="Meiryo UI"/>
      <family val="2"/>
      <charset val="128"/>
    </font>
    <font>
      <sz val="11"/>
      <color rgb="FFFA7D00"/>
      <name val="Meiryo UI"/>
      <family val="2"/>
      <charset val="128"/>
    </font>
    <font>
      <sz val="11"/>
      <color rgb="FF9C5700"/>
      <name val="Meiryo UI"/>
      <family val="2"/>
      <charset val="128"/>
    </font>
    <font>
      <b/>
      <sz val="11"/>
      <color rgb="FF3F3F3F"/>
      <name val="Meiryo UI"/>
      <family val="2"/>
      <charset val="128"/>
    </font>
    <font>
      <sz val="30"/>
      <color theme="0"/>
      <name val="Meiryo UI"/>
      <family val="2"/>
      <charset val="128"/>
    </font>
    <font>
      <b/>
      <sz val="11"/>
      <color theme="1"/>
      <name val="Meiryo UI"/>
      <family val="2"/>
      <charset val="128"/>
    </font>
    <font>
      <sz val="11"/>
      <color rgb="FFFF0000"/>
      <name val="Meiryo UI"/>
      <family val="2"/>
      <charset val="128"/>
    </font>
    <font>
      <sz val="6"/>
      <name val="Meiryo UI"/>
      <family val="2"/>
      <charset val="128"/>
    </font>
    <font>
      <sz val="11"/>
      <color theme="3"/>
      <name val="Meiryo UI"/>
      <family val="3"/>
      <charset val="128"/>
    </font>
    <font>
      <sz val="30"/>
      <color theme="4"/>
      <name val="Meiryo UI"/>
      <family val="3"/>
      <charset val="128"/>
    </font>
    <font>
      <sz val="48"/>
      <color theme="5"/>
      <name val="MS UI Gothic"/>
      <family val="3"/>
      <charset val="128"/>
    </font>
    <font>
      <sz val="18"/>
      <color theme="5"/>
      <name val="MS UI Gothic"/>
      <family val="3"/>
      <charset val="128"/>
    </font>
    <font>
      <sz val="11"/>
      <color theme="3"/>
      <name val="MS UI Gothic"/>
      <family val="3"/>
      <charset val="128"/>
    </font>
    <font>
      <sz val="12"/>
      <color theme="3"/>
      <name val="MS UI Gothic"/>
      <family val="3"/>
      <charset val="128"/>
    </font>
    <font>
      <sz val="20"/>
      <color theme="3"/>
      <name val="MS UI Gothic"/>
      <family val="3"/>
      <charset val="128"/>
    </font>
    <font>
      <b/>
      <sz val="28"/>
      <color rgb="FFFF0000"/>
      <name val="MS UI Gothic"/>
      <family val="3"/>
      <charset val="128"/>
    </font>
    <font>
      <sz val="20"/>
      <color theme="2" tint="-0.249977111117893"/>
      <name val="MS UI Gothic"/>
      <family val="3"/>
      <charset val="128"/>
    </font>
    <font>
      <sz val="20"/>
      <color theme="0" tint="-0.499984740745262"/>
      <name val="MS UI Gothic"/>
      <family val="3"/>
      <charset val="128"/>
    </font>
    <font>
      <b/>
      <sz val="20"/>
      <name val="MS UI Gothic"/>
      <family val="3"/>
      <charset val="128"/>
    </font>
    <font>
      <sz val="20"/>
      <color theme="3"/>
      <name val="Meiryo UI"/>
      <family val="3"/>
      <charset val="128"/>
    </font>
    <font>
      <sz val="20"/>
      <color theme="0"/>
      <name val="MS UI Gothic"/>
      <family val="3"/>
      <charset val="128"/>
    </font>
  </fonts>
  <fills count="42">
    <fill>
      <patternFill patternType="none"/>
    </fill>
    <fill>
      <patternFill patternType="gray125"/>
    </fill>
    <fill>
      <patternFill patternType="solid">
        <fgColor theme="3"/>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theme="8" tint="0.59996337778862885"/>
        <bgColor indexed="64"/>
      </patternFill>
    </fill>
    <fill>
      <patternFill patternType="solid">
        <fgColor theme="8"/>
        <bgColor indexed="64"/>
      </patternFill>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7D3F9"/>
        <bgColor indexed="64"/>
      </patternFill>
    </fill>
    <fill>
      <patternFill patternType="solid">
        <fgColor rgb="FFB6D5FA"/>
        <bgColor indexed="64"/>
      </patternFill>
    </fill>
    <fill>
      <patternFill patternType="solid">
        <fgColor rgb="FFFFE48F"/>
        <bgColor indexed="64"/>
      </patternFill>
    </fill>
    <fill>
      <patternFill patternType="solid">
        <fgColor theme="0"/>
        <bgColor indexed="64"/>
      </patternFill>
    </fill>
    <fill>
      <patternFill patternType="solid">
        <fgColor rgb="FF002060"/>
        <bgColor indexed="64"/>
      </patternFill>
    </fill>
    <fill>
      <patternFill patternType="solid">
        <fgColor rgb="FFF4F0ED"/>
        <bgColor indexed="64"/>
      </patternFill>
    </fill>
  </fills>
  <borders count="19">
    <border>
      <left/>
      <right/>
      <top/>
      <bottom/>
      <diagonal/>
    </border>
    <border>
      <left/>
      <right/>
      <top/>
      <bottom style="thick">
        <color theme="4"/>
      </bottom>
      <diagonal/>
    </border>
    <border>
      <left/>
      <right/>
      <top/>
      <bottom style="thick">
        <color theme="4" tint="0.399945066682943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s>
  <cellStyleXfs count="47">
    <xf numFmtId="0" fontId="0" fillId="0" borderId="0">
      <alignment horizontal="left" vertical="center" wrapText="1" indent="1"/>
    </xf>
    <xf numFmtId="0" fontId="16" fillId="2" borderId="1" applyNumberFormat="0" applyProtection="0">
      <alignment horizontal="left" vertical="center"/>
    </xf>
    <xf numFmtId="0" fontId="9" fillId="0" borderId="0" applyNumberFormat="0" applyFill="0" applyAlignment="0" applyProtection="0"/>
    <xf numFmtId="0" fontId="11" fillId="0" borderId="2" applyNumberFormat="0" applyFill="0" applyAlignment="0" applyProtection="0"/>
    <xf numFmtId="0" fontId="6" fillId="0" borderId="0" applyNumberFormat="0" applyFill="0" applyBorder="0" applyAlignment="0" applyProtection="0"/>
    <xf numFmtId="0" fontId="2"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2" fillId="7" borderId="0" applyNumberFormat="0" applyBorder="0" applyAlignment="0" applyProtection="0"/>
    <xf numFmtId="0" fontId="10" fillId="10" borderId="0" applyNumberFormat="0" applyAlignment="0" applyProtection="0"/>
    <xf numFmtId="177"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8" fillId="13" borderId="0" applyNumberFormat="0" applyBorder="0" applyAlignment="0" applyProtection="0"/>
    <xf numFmtId="0" fontId="3" fillId="14" borderId="0" applyNumberFormat="0" applyBorder="0" applyAlignment="0" applyProtection="0"/>
    <xf numFmtId="0" fontId="14" fillId="15" borderId="0" applyNumberFormat="0" applyBorder="0" applyAlignment="0" applyProtection="0"/>
    <xf numFmtId="0" fontId="12" fillId="16" borderId="3" applyNumberFormat="0" applyAlignment="0" applyProtection="0"/>
    <xf numFmtId="0" fontId="15" fillId="17" borderId="4" applyNumberFormat="0" applyAlignment="0" applyProtection="0"/>
    <xf numFmtId="0" fontId="4" fillId="17" borderId="3" applyNumberFormat="0" applyAlignment="0" applyProtection="0"/>
    <xf numFmtId="0" fontId="13" fillId="0" borderId="5" applyNumberFormat="0" applyFill="0" applyAlignment="0" applyProtection="0"/>
    <xf numFmtId="0" fontId="5" fillId="18" borderId="6" applyNumberFormat="0" applyAlignment="0" applyProtection="0"/>
    <xf numFmtId="0" fontId="18" fillId="0" borderId="0" applyNumberFormat="0" applyFill="0" applyBorder="0" applyAlignment="0" applyProtection="0"/>
    <xf numFmtId="0" fontId="6" fillId="19" borderId="7" applyNumberFormat="0" applyFont="0" applyAlignment="0" applyProtection="0"/>
    <xf numFmtId="0" fontId="7" fillId="0" borderId="0" applyNumberFormat="0" applyFill="0" applyBorder="0" applyAlignment="0" applyProtection="0"/>
    <xf numFmtId="0" fontId="17" fillId="0" borderId="8" applyNumberFormat="0" applyFill="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50">
    <xf numFmtId="0" fontId="0" fillId="0" borderId="0" xfId="0">
      <alignment horizontal="left" vertical="center" wrapText="1" indent="1"/>
    </xf>
    <xf numFmtId="0" fontId="20" fillId="0" borderId="0" xfId="0" applyFont="1">
      <alignment horizontal="left" vertical="center" wrapText="1" indent="1"/>
    </xf>
    <xf numFmtId="14" fontId="20" fillId="0" borderId="0" xfId="0" applyNumberFormat="1" applyFont="1">
      <alignment horizontal="left" vertical="center" wrapText="1" indent="1"/>
    </xf>
    <xf numFmtId="56" fontId="20" fillId="0" borderId="0" xfId="0" applyNumberFormat="1" applyFont="1">
      <alignment horizontal="left" vertical="center" wrapText="1" indent="1"/>
    </xf>
    <xf numFmtId="55" fontId="20" fillId="0" borderId="0" xfId="0" applyNumberFormat="1" applyFont="1">
      <alignment horizontal="left" vertical="center" wrapText="1" indent="1"/>
    </xf>
    <xf numFmtId="0" fontId="21" fillId="12" borderId="0" xfId="1" applyFont="1" applyFill="1" applyBorder="1">
      <alignment horizontal="left" vertical="center"/>
    </xf>
    <xf numFmtId="0" fontId="20" fillId="11" borderId="0" xfId="0" applyFont="1" applyFill="1">
      <alignment horizontal="left" vertical="center" wrapText="1" indent="1"/>
    </xf>
    <xf numFmtId="0" fontId="20" fillId="11" borderId="0" xfId="0" applyFont="1" applyFill="1" applyAlignment="1">
      <alignment vertical="center"/>
    </xf>
    <xf numFmtId="14" fontId="23" fillId="36" borderId="0" xfId="13" applyNumberFormat="1" applyFont="1" applyFill="1" applyAlignment="1">
      <alignment horizontal="right" vertical="center"/>
    </xf>
    <xf numFmtId="14" fontId="23" fillId="36" borderId="0" xfId="13" applyNumberFormat="1" applyFont="1" applyFill="1" applyAlignment="1">
      <alignment vertical="center"/>
    </xf>
    <xf numFmtId="0" fontId="26" fillId="0" borderId="0" xfId="3" applyFont="1" applyFill="1" applyBorder="1" applyAlignment="1">
      <alignment horizontal="left" vertical="center" indent="2"/>
    </xf>
    <xf numFmtId="0" fontId="26" fillId="0" borderId="0" xfId="3" applyFont="1" applyFill="1" applyBorder="1" applyAlignment="1">
      <alignment horizontal="left" vertical="center" indent="1"/>
    </xf>
    <xf numFmtId="0" fontId="26" fillId="0" borderId="0" xfId="3" applyFont="1" applyFill="1" applyBorder="1" applyAlignment="1">
      <alignment horizontal="center" vertical="center" wrapText="1"/>
    </xf>
    <xf numFmtId="0" fontId="30" fillId="0" borderId="0" xfId="3" applyFont="1" applyFill="1" applyBorder="1" applyAlignment="1">
      <alignment horizontal="center" vertical="center"/>
    </xf>
    <xf numFmtId="0" fontId="24" fillId="0" borderId="0" xfId="0" applyFont="1" applyFill="1">
      <alignment horizontal="left" vertical="center" wrapText="1" indent="1"/>
    </xf>
    <xf numFmtId="0" fontId="20" fillId="0" borderId="0" xfId="0" applyFont="1" applyFill="1">
      <alignment horizontal="left" vertical="center" wrapText="1" indent="1"/>
    </xf>
    <xf numFmtId="0" fontId="24" fillId="0" borderId="0" xfId="0" applyFont="1" applyFill="1" applyAlignment="1">
      <alignment vertical="center"/>
    </xf>
    <xf numFmtId="0" fontId="20" fillId="0" borderId="0" xfId="0" applyFont="1" applyFill="1" applyAlignment="1">
      <alignment vertical="center"/>
    </xf>
    <xf numFmtId="0" fontId="26" fillId="0" borderId="0" xfId="0" applyFont="1" applyFill="1">
      <alignment horizontal="left" vertical="center" wrapText="1" indent="1"/>
    </xf>
    <xf numFmtId="0" fontId="26" fillId="0" borderId="0" xfId="3" applyFont="1" applyFill="1" applyBorder="1" applyAlignment="1">
      <alignment horizontal="center" vertical="center"/>
    </xf>
    <xf numFmtId="0" fontId="21" fillId="0" borderId="0" xfId="1" applyFont="1" applyFill="1" applyBorder="1">
      <alignment horizontal="left" vertical="center"/>
    </xf>
    <xf numFmtId="0" fontId="28" fillId="0" borderId="0" xfId="3" applyFont="1" applyFill="1" applyBorder="1" applyAlignment="1">
      <alignment horizontal="center" vertical="center"/>
    </xf>
    <xf numFmtId="0" fontId="26" fillId="0" borderId="0" xfId="3" applyFont="1" applyFill="1" applyBorder="1" applyAlignment="1">
      <alignment vertical="center"/>
    </xf>
    <xf numFmtId="0" fontId="28" fillId="0" borderId="0" xfId="3" applyFont="1" applyFill="1" applyBorder="1" applyAlignment="1">
      <alignment vertical="center"/>
    </xf>
    <xf numFmtId="0" fontId="25" fillId="0" borderId="0" xfId="3" applyFont="1" applyFill="1" applyBorder="1" applyAlignment="1">
      <alignment vertical="center"/>
    </xf>
    <xf numFmtId="0" fontId="31" fillId="11" borderId="0" xfId="0" applyFont="1" applyFill="1">
      <alignment horizontal="left" vertical="center" wrapText="1" indent="1"/>
    </xf>
    <xf numFmtId="0" fontId="26" fillId="38" borderId="15" xfId="3" applyFont="1" applyFill="1" applyBorder="1" applyAlignment="1">
      <alignment horizontal="center" vertical="center" wrapText="1"/>
    </xf>
    <xf numFmtId="0" fontId="26" fillId="38" borderId="16" xfId="3" applyFont="1" applyFill="1" applyBorder="1" applyAlignment="1">
      <alignment horizontal="center" vertical="center" wrapText="1"/>
    </xf>
    <xf numFmtId="0" fontId="26" fillId="38" borderId="17" xfId="3" applyFont="1" applyFill="1" applyBorder="1" applyAlignment="1">
      <alignment horizontal="center" vertical="center" wrapText="1"/>
    </xf>
    <xf numFmtId="0" fontId="22" fillId="36" borderId="0" xfId="1" applyFont="1" applyFill="1" applyBorder="1" applyAlignment="1">
      <alignment horizontal="center"/>
    </xf>
    <xf numFmtId="0" fontId="30" fillId="37" borderId="0" xfId="3" applyFont="1" applyFill="1" applyBorder="1" applyAlignment="1">
      <alignment horizontal="center" vertical="center"/>
    </xf>
    <xf numFmtId="0" fontId="26" fillId="38" borderId="13" xfId="3" applyFont="1" applyFill="1" applyBorder="1" applyAlignment="1">
      <alignment horizontal="center" vertical="center" shrinkToFit="1"/>
    </xf>
    <xf numFmtId="0" fontId="26" fillId="38" borderId="14" xfId="3" applyFont="1" applyFill="1" applyBorder="1" applyAlignment="1">
      <alignment horizontal="center" vertical="center" shrinkToFit="1"/>
    </xf>
    <xf numFmtId="0" fontId="29" fillId="0" borderId="13" xfId="3" applyFont="1" applyFill="1" applyBorder="1" applyAlignment="1">
      <alignment horizontal="left" vertical="center"/>
    </xf>
    <xf numFmtId="0" fontId="29" fillId="0" borderId="14" xfId="3" applyFont="1" applyFill="1" applyBorder="1" applyAlignment="1">
      <alignment horizontal="left" vertical="center"/>
    </xf>
    <xf numFmtId="0" fontId="26" fillId="37" borderId="0" xfId="3" applyFont="1" applyFill="1" applyBorder="1" applyAlignment="1">
      <alignment horizontal="center" vertical="center" wrapText="1"/>
    </xf>
    <xf numFmtId="0" fontId="27" fillId="0" borderId="9" xfId="3" applyFont="1" applyFill="1" applyBorder="1" applyAlignment="1">
      <alignment horizontal="center" vertical="center"/>
    </xf>
    <xf numFmtId="0" fontId="27" fillId="0" borderId="10" xfId="3" applyFont="1" applyFill="1" applyBorder="1" applyAlignment="1">
      <alignment horizontal="center" vertical="center"/>
    </xf>
    <xf numFmtId="178" fontId="27" fillId="0" borderId="11" xfId="3" applyNumberFormat="1" applyFont="1" applyFill="1" applyBorder="1" applyAlignment="1">
      <alignment horizontal="center" vertical="center"/>
    </xf>
    <xf numFmtId="178" fontId="27" fillId="0" borderId="12" xfId="3" applyNumberFormat="1" applyFont="1" applyFill="1" applyBorder="1" applyAlignment="1">
      <alignment horizontal="center" vertical="center"/>
    </xf>
    <xf numFmtId="0" fontId="26" fillId="0" borderId="0" xfId="3" applyFont="1" applyFill="1" applyBorder="1" applyAlignment="1">
      <alignment horizontal="right" vertical="center"/>
    </xf>
    <xf numFmtId="0" fontId="26" fillId="39" borderId="18" xfId="3" applyFont="1" applyFill="1" applyBorder="1" applyAlignment="1">
      <alignment horizontal="center" vertical="center" wrapText="1"/>
    </xf>
    <xf numFmtId="0" fontId="32" fillId="40" borderId="15" xfId="3" applyFont="1" applyFill="1" applyBorder="1" applyAlignment="1">
      <alignment horizontal="left" vertical="top" wrapText="1"/>
    </xf>
    <xf numFmtId="0" fontId="32" fillId="40" borderId="16" xfId="3" applyFont="1" applyFill="1" applyBorder="1" applyAlignment="1">
      <alignment horizontal="left" vertical="top" wrapText="1"/>
    </xf>
    <xf numFmtId="0" fontId="32" fillId="40" borderId="17" xfId="3" applyFont="1" applyFill="1" applyBorder="1" applyAlignment="1">
      <alignment horizontal="left" vertical="top" wrapText="1"/>
    </xf>
    <xf numFmtId="0" fontId="20" fillId="39" borderId="0" xfId="0" applyFont="1" applyFill="1">
      <alignment horizontal="left" vertical="center" wrapText="1" indent="1"/>
    </xf>
    <xf numFmtId="0" fontId="26" fillId="39" borderId="0" xfId="3" applyFont="1" applyFill="1" applyBorder="1" applyAlignment="1">
      <alignment horizontal="left" vertical="center" indent="2"/>
    </xf>
    <xf numFmtId="0" fontId="26" fillId="39" borderId="0" xfId="3" applyFont="1" applyFill="1" applyBorder="1" applyAlignment="1">
      <alignment horizontal="left" vertical="center" indent="1"/>
    </xf>
    <xf numFmtId="0" fontId="26" fillId="39" borderId="0" xfId="0" applyFont="1" applyFill="1">
      <alignment horizontal="left" vertical="center" wrapText="1" indent="1"/>
    </xf>
    <xf numFmtId="0" fontId="20" fillId="41" borderId="0" xfId="0" applyFont="1" applyFill="1">
      <alignment horizontal="left" vertical="center" wrapText="1" indent="1"/>
    </xf>
  </cellXfs>
  <cellStyles count="47">
    <cellStyle name="20% - アクセント 1" xfId="32" builtinId="30" customBuiltin="1"/>
    <cellStyle name="20% - アクセント 2" xfId="36" builtinId="34" customBuiltin="1"/>
    <cellStyle name="20% - アクセント 3" xfId="6" builtinId="38" customBuiltin="1"/>
    <cellStyle name="20% - アクセント 4" xfId="10" builtinId="42" customBuiltin="1"/>
    <cellStyle name="20% - アクセント 5" xfId="40" builtinId="46" customBuiltin="1"/>
    <cellStyle name="20% - アクセント 6" xfId="44" builtinId="50" customBuiltin="1"/>
    <cellStyle name="40% - アクセント 1" xfId="33" builtinId="31" customBuiltin="1"/>
    <cellStyle name="40% - アクセント 2" xfId="37" builtinId="35" customBuiltin="1"/>
    <cellStyle name="40% - アクセント 3" xfId="7" builtinId="39" customBuiltin="1"/>
    <cellStyle name="40% - アクセント 4" xfId="11" builtinId="43" customBuiltin="1"/>
    <cellStyle name="40% - アクセント 5" xfId="41" builtinId="47" customBuiltin="1"/>
    <cellStyle name="40% - アクセント 6" xfId="45" builtinId="51" customBuiltin="1"/>
    <cellStyle name="60% - アクセント 1" xfId="34" builtinId="32" customBuiltin="1"/>
    <cellStyle name="60% - アクセント 2" xfId="38" builtinId="36" customBuiltin="1"/>
    <cellStyle name="60% - アクセント 3" xfId="8" builtinId="40" customBuiltin="1"/>
    <cellStyle name="60% - アクセント 4" xfId="12" builtinId="44" customBuiltin="1"/>
    <cellStyle name="60% - アクセント 5" xfId="42" builtinId="48" customBuiltin="1"/>
    <cellStyle name="60% - アクセント 6" xfId="46" builtinId="52" customBuiltin="1"/>
    <cellStyle name="アクセント 1" xfId="31" builtinId="29" customBuiltin="1"/>
    <cellStyle name="アクセント 2" xfId="35" builtinId="33" customBuiltin="1"/>
    <cellStyle name="アクセント 3" xfId="5" builtinId="37" customBuiltin="1"/>
    <cellStyle name="アクセント 4" xfId="9" builtinId="41" customBuiltin="1"/>
    <cellStyle name="アクセント 5" xfId="39" builtinId="45" customBuiltin="1"/>
    <cellStyle name="アクセント 6" xfId="43" builtinId="49" customBuiltin="1"/>
    <cellStyle name="タイトル" xfId="1" builtinId="15" customBuiltin="1"/>
    <cellStyle name="チェック セル" xfId="26" builtinId="23" customBuiltin="1"/>
    <cellStyle name="どちらでもない" xfId="21" builtinId="28" customBuiltin="1"/>
    <cellStyle name="パーセント" xfId="18" builtinId="5" customBuiltin="1"/>
    <cellStyle name="メモ" xfId="28" builtinId="10" customBuiltin="1"/>
    <cellStyle name="リンク セル" xfId="25" builtinId="24" customBuiltin="1"/>
    <cellStyle name="悪い" xfId="20" builtinId="27" customBuiltin="1"/>
    <cellStyle name="計算" xfId="24" builtinId="22" customBuiltin="1"/>
    <cellStyle name="警告文" xfId="27" builtinId="11" customBuiltin="1"/>
    <cellStyle name="桁区切り" xfId="15" builtinId="6" customBuiltin="1"/>
    <cellStyle name="桁区切り [0.00]" xfId="14" builtinId="3" customBuiltin="1"/>
    <cellStyle name="見出し 1" xfId="2" builtinId="16" customBuiltin="1"/>
    <cellStyle name="見出し 2" xfId="13" builtinId="17" customBuiltin="1"/>
    <cellStyle name="見出し 3" xfId="3" builtinId="18" customBuiltin="1"/>
    <cellStyle name="見出し 4" xfId="4" builtinId="19" customBuiltin="1"/>
    <cellStyle name="集計" xfId="30" builtinId="25" customBuiltin="1"/>
    <cellStyle name="出力" xfId="23" builtinId="21" customBuiltin="1"/>
    <cellStyle name="説明文" xfId="29" builtinId="53" customBuiltin="1"/>
    <cellStyle name="通貨" xfId="17" builtinId="7" customBuiltin="1"/>
    <cellStyle name="通貨 [0.00]" xfId="16" builtinId="4" customBuiltin="1"/>
    <cellStyle name="入力" xfId="22" builtinId="20" customBuiltin="1"/>
    <cellStyle name="標準" xfId="0" builtinId="0" customBuiltin="1"/>
    <cellStyle name="良い" xfId="19" builtinId="26" customBuiltin="1"/>
  </cellStyles>
  <dxfs count="14">
    <dxf>
      <fill>
        <patternFill patternType="solid">
          <fgColor theme="5" tint="0.79998168889431442"/>
          <bgColor theme="5" tint="0.79998168889431442"/>
        </patternFill>
      </fill>
    </dxf>
    <dxf>
      <fill>
        <patternFill patternType="solid">
          <fgColor theme="5" tint="0.79995117038483843"/>
          <bgColor theme="8"/>
        </patternFill>
      </fill>
    </dxf>
    <dxf>
      <font>
        <b/>
        <color theme="5" tint="-0.249977111117893"/>
      </font>
    </dxf>
    <dxf>
      <font>
        <b/>
        <color theme="5" tint="-0.249977111117893"/>
      </font>
    </dxf>
    <dxf>
      <font>
        <b/>
        <color theme="5" tint="-0.249977111117893"/>
      </font>
      <border>
        <top style="thin">
          <color theme="5"/>
        </top>
      </border>
    </dxf>
    <dxf>
      <font>
        <color theme="5"/>
      </font>
      <fill>
        <patternFill>
          <bgColor theme="8" tint="-9.9948118533890809E-2"/>
        </patternFill>
      </fill>
      <border>
        <bottom style="thin">
          <color theme="3"/>
        </bottom>
      </border>
    </dxf>
    <dxf>
      <font>
        <color theme="5"/>
      </font>
      <fill>
        <patternFill>
          <bgColor theme="3" tint="0.79998168889431442"/>
        </patternFill>
      </fill>
      <border>
        <top/>
        <bottom/>
        <vertical style="thin">
          <color theme="9" tint="0.79998168889431442"/>
        </vertical>
      </border>
    </dxf>
    <dxf>
      <font>
        <b/>
        <color theme="1"/>
      </font>
      <border>
        <top style="thick">
          <color theme="3"/>
        </top>
      </border>
    </dxf>
    <dxf>
      <font>
        <b/>
        <color theme="0"/>
      </font>
      <fill>
        <patternFill patternType="solid">
          <fgColor theme="8"/>
          <bgColor theme="3"/>
        </patternFill>
      </fill>
    </dxf>
    <dxf>
      <font>
        <color theme="1"/>
      </font>
      <fill>
        <patternFill>
          <bgColor theme="9"/>
        </patternFill>
      </fill>
      <border>
        <left/>
        <right/>
        <top style="thin">
          <color theme="3"/>
        </top>
        <bottom style="thin">
          <color theme="3"/>
        </bottom>
        <horizontal style="thin">
          <color theme="3"/>
        </horizontal>
      </border>
    </dxf>
    <dxf>
      <font>
        <color theme="3"/>
      </font>
      <fill>
        <patternFill>
          <bgColor theme="2"/>
        </patternFill>
      </fill>
    </dxf>
    <dxf>
      <font>
        <color theme="3"/>
      </font>
    </dxf>
    <dxf>
      <font>
        <b val="0"/>
        <i val="0"/>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s>
  <tableStyles count="3" defaultTableStyle="TableStyleMedium2" defaultPivotStyle="PivotStyleLight16">
    <tableStyle name="プロジェクトのタイムライン" pivot="0" count="4" xr9:uid="{00000000-0011-0000-FFFF-FFFF00000000}">
      <tableStyleElement type="wholeTable" dxfId="13"/>
      <tableStyleElement type="headerRow" dxfId="12"/>
      <tableStyleElement type="firstRowStripe" dxfId="11"/>
      <tableStyleElement type="secondRowStripe" dxfId="10"/>
    </tableStyle>
    <tableStyle name="表スタイルライト 13 2" pivot="0" count="3" xr9:uid="{BA2E9783-23AD-514B-952C-F35C9D5B86FB}">
      <tableStyleElement type="wholeTable" dxfId="9"/>
      <tableStyleElement type="headerRow" dxfId="8"/>
      <tableStyleElement type="totalRow" dxfId="7"/>
    </tableStyle>
    <tableStyle name="表スタイルライト 3 2" pivot="0" count="7" xr9:uid="{83C8348D-80F5-F040-ABDF-13BBDEF3449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4F0ED"/>
      <color rgb="FFF9B7E1"/>
      <color rgb="FFE4B9F7"/>
      <color rgb="FFB6D5FA"/>
      <color rgb="FFFFE48F"/>
      <color rgb="FFF9F6FC"/>
      <color rgb="FF000000"/>
      <color rgb="FF7B45C3"/>
      <color rgb="FF87D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ity.toyoake.lg.jp/15966.htm"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414617</xdr:rowOff>
    </xdr:from>
    <xdr:to>
      <xdr:col>8</xdr:col>
      <xdr:colOff>0</xdr:colOff>
      <xdr:row>3</xdr:row>
      <xdr:rowOff>1809750</xdr:rowOff>
    </xdr:to>
    <xdr:sp macro="" textlink="">
      <xdr:nvSpPr>
        <xdr:cNvPr id="3" name="テキスト ボックス 2">
          <a:extLst>
            <a:ext uri="{FF2B5EF4-FFF2-40B4-BE49-F238E27FC236}">
              <a16:creationId xmlns:a16="http://schemas.microsoft.com/office/drawing/2014/main" id="{F9183DEF-495A-4958-BF81-B5CEF087E462}"/>
            </a:ext>
          </a:extLst>
        </xdr:cNvPr>
        <xdr:cNvSpPr txBox="1"/>
      </xdr:nvSpPr>
      <xdr:spPr>
        <a:xfrm>
          <a:off x="412750" y="1859242"/>
          <a:ext cx="9874250" cy="1839633"/>
        </a:xfrm>
        <a:prstGeom prst="rect">
          <a:avLst/>
        </a:prstGeom>
        <a:solidFill>
          <a:srgbClr val="F9B7E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S UI Gothic" panose="020B0600070205080204" pitchFamily="50" charset="-128"/>
              <a:ea typeface="MS UI Gothic" panose="020B0600070205080204" pitchFamily="50" charset="-128"/>
              <a:cs typeface="+mn-cs"/>
            </a:rPr>
            <a:t>マイタイムラインとは、避難指示などが出されたときに、あわてずに行動するため、（いつ）、（なにをするか）を整理したものです。</a:t>
          </a:r>
          <a:endParaRPr lang="en-US" altLang="ja-JP" sz="2000" b="0" i="0">
            <a:solidFill>
              <a:schemeClr val="dk1"/>
            </a:solidFill>
            <a:effectLst/>
            <a:latin typeface="MS UI Gothic" panose="020B0600070205080204" pitchFamily="50" charset="-128"/>
            <a:ea typeface="MS UI Gothic" panose="020B0600070205080204" pitchFamily="50" charset="-128"/>
            <a:cs typeface="+mn-cs"/>
          </a:endParaRPr>
        </a:p>
        <a:p>
          <a:r>
            <a:rPr lang="ja-JP" altLang="en-US" sz="2000" b="0" i="0">
              <a:solidFill>
                <a:schemeClr val="dk1"/>
              </a:solidFill>
              <a:effectLst/>
              <a:latin typeface="MS UI Gothic" panose="020B0600070205080204" pitchFamily="50" charset="-128"/>
              <a:ea typeface="MS UI Gothic" panose="020B0600070205080204" pitchFamily="50" charset="-128"/>
              <a:cs typeface="+mn-cs"/>
            </a:rPr>
            <a:t>洪水時避難のための</a:t>
          </a:r>
          <a:r>
            <a:rPr lang="en-US" altLang="ja-JP" sz="2000" b="0" i="0">
              <a:solidFill>
                <a:schemeClr val="dk1"/>
              </a:solidFill>
              <a:effectLst/>
              <a:latin typeface="MS UI Gothic" panose="020B0600070205080204" pitchFamily="50" charset="-128"/>
              <a:ea typeface="MS UI Gothic" panose="020B0600070205080204" pitchFamily="50" charset="-128"/>
              <a:cs typeface="+mn-cs"/>
            </a:rPr>
            <a:t>7</a:t>
          </a:r>
          <a:r>
            <a:rPr lang="ja-JP" altLang="en-US" sz="2000" b="0" i="0">
              <a:solidFill>
                <a:schemeClr val="dk1"/>
              </a:solidFill>
              <a:effectLst/>
              <a:latin typeface="MS UI Gothic" panose="020B0600070205080204" pitchFamily="50" charset="-128"/>
              <a:ea typeface="MS UI Gothic" panose="020B0600070205080204" pitchFamily="50" charset="-128"/>
              <a:cs typeface="+mn-cs"/>
            </a:rPr>
            <a:t>つの基本的な行動を、台風が直撃する</a:t>
          </a:r>
          <a:r>
            <a:rPr lang="en-US" altLang="ja-JP" sz="2000" b="0" i="0">
              <a:solidFill>
                <a:schemeClr val="dk1"/>
              </a:solidFill>
              <a:effectLst/>
              <a:latin typeface="MS UI Gothic" panose="020B0600070205080204" pitchFamily="50" charset="-128"/>
              <a:ea typeface="MS UI Gothic" panose="020B0600070205080204" pitchFamily="50" charset="-128"/>
              <a:cs typeface="+mn-cs"/>
            </a:rPr>
            <a:t>3</a:t>
          </a:r>
          <a:r>
            <a:rPr lang="ja-JP" altLang="en-US" sz="2000" b="0" i="0">
              <a:solidFill>
                <a:schemeClr val="dk1"/>
              </a:solidFill>
              <a:effectLst/>
              <a:latin typeface="MS UI Gothic" panose="020B0600070205080204" pitchFamily="50" charset="-128"/>
              <a:ea typeface="MS UI Gothic" panose="020B0600070205080204" pitchFamily="50" charset="-128"/>
              <a:cs typeface="+mn-cs"/>
            </a:rPr>
            <a:t>日前、</a:t>
          </a:r>
          <a:r>
            <a:rPr lang="en-US" altLang="ja-JP" sz="2000" b="0" i="0">
              <a:solidFill>
                <a:schemeClr val="dk1"/>
              </a:solidFill>
              <a:effectLst/>
              <a:latin typeface="MS UI Gothic" panose="020B0600070205080204" pitchFamily="50" charset="-128"/>
              <a:ea typeface="MS UI Gothic" panose="020B0600070205080204" pitchFamily="50" charset="-128"/>
              <a:cs typeface="+mn-cs"/>
            </a:rPr>
            <a:t>2</a:t>
          </a:r>
          <a:r>
            <a:rPr lang="ja-JP" altLang="en-US" sz="2000" b="0" i="0">
              <a:solidFill>
                <a:schemeClr val="dk1"/>
              </a:solidFill>
              <a:effectLst/>
              <a:latin typeface="MS UI Gothic" panose="020B0600070205080204" pitchFamily="50" charset="-128"/>
              <a:ea typeface="MS UI Gothic" panose="020B0600070205080204" pitchFamily="50" charset="-128"/>
              <a:cs typeface="+mn-cs"/>
            </a:rPr>
            <a:t>日前、</a:t>
          </a:r>
          <a:r>
            <a:rPr lang="en-US" altLang="ja-JP" sz="2000" b="0" i="0">
              <a:solidFill>
                <a:schemeClr val="dk1"/>
              </a:solidFill>
              <a:effectLst/>
              <a:latin typeface="MS UI Gothic" panose="020B0600070205080204" pitchFamily="50" charset="-128"/>
              <a:ea typeface="MS UI Gothic" panose="020B0600070205080204" pitchFamily="50" charset="-128"/>
              <a:cs typeface="+mn-cs"/>
            </a:rPr>
            <a:t>1</a:t>
          </a:r>
          <a:r>
            <a:rPr lang="ja-JP" altLang="en-US" sz="2000" b="0" i="0">
              <a:solidFill>
                <a:schemeClr val="dk1"/>
              </a:solidFill>
              <a:effectLst/>
              <a:latin typeface="MS UI Gothic" panose="020B0600070205080204" pitchFamily="50" charset="-128"/>
              <a:ea typeface="MS UI Gothic" panose="020B0600070205080204" pitchFamily="50" charset="-128"/>
              <a:cs typeface="+mn-cs"/>
            </a:rPr>
            <a:t>日前、半日前、氾濫</a:t>
          </a:r>
          <a:r>
            <a:rPr lang="en-US" altLang="ja-JP" sz="2000" b="0" i="0">
              <a:solidFill>
                <a:schemeClr val="dk1"/>
              </a:solidFill>
              <a:effectLst/>
              <a:latin typeface="MS UI Gothic" panose="020B0600070205080204" pitchFamily="50" charset="-128"/>
              <a:ea typeface="MS UI Gothic" panose="020B0600070205080204" pitchFamily="50" charset="-128"/>
              <a:cs typeface="+mn-cs"/>
            </a:rPr>
            <a:t>5</a:t>
          </a:r>
          <a:r>
            <a:rPr lang="ja-JP" altLang="en-US" sz="2000" b="0" i="0">
              <a:solidFill>
                <a:schemeClr val="dk1"/>
              </a:solidFill>
              <a:effectLst/>
              <a:latin typeface="MS UI Gothic" panose="020B0600070205080204" pitchFamily="50" charset="-128"/>
              <a:ea typeface="MS UI Gothic" panose="020B0600070205080204" pitchFamily="50" charset="-128"/>
              <a:cs typeface="+mn-cs"/>
            </a:rPr>
            <a:t>時間前、氾濫</a:t>
          </a:r>
          <a:r>
            <a:rPr lang="en-US" altLang="ja-JP" sz="2000" b="0" i="0">
              <a:solidFill>
                <a:schemeClr val="dk1"/>
              </a:solidFill>
              <a:effectLst/>
              <a:latin typeface="MS UI Gothic" panose="020B0600070205080204" pitchFamily="50" charset="-128"/>
              <a:ea typeface="MS UI Gothic" panose="020B0600070205080204" pitchFamily="50" charset="-128"/>
              <a:cs typeface="+mn-cs"/>
            </a:rPr>
            <a:t>3</a:t>
          </a:r>
          <a:r>
            <a:rPr lang="ja-JP" altLang="en-US" sz="2000" b="0" i="0">
              <a:solidFill>
                <a:schemeClr val="dk1"/>
              </a:solidFill>
              <a:effectLst/>
              <a:latin typeface="MS UI Gothic" panose="020B0600070205080204" pitchFamily="50" charset="-128"/>
              <a:ea typeface="MS UI Gothic" panose="020B0600070205080204" pitchFamily="50" charset="-128"/>
              <a:cs typeface="+mn-cs"/>
            </a:rPr>
            <a:t>時間前の時間に合わせて選択肢から選んでみましょう。</a:t>
          </a:r>
          <a:br>
            <a:rPr lang="ja-JP" altLang="en-US" sz="2000">
              <a:latin typeface="MS UI Gothic" panose="020B0600070205080204" pitchFamily="50" charset="-128"/>
              <a:ea typeface="MS UI Gothic" panose="020B0600070205080204" pitchFamily="50" charset="-128"/>
            </a:rPr>
          </a:br>
          <a:r>
            <a:rPr lang="ja-JP" altLang="en-US" sz="2000" b="0" i="0">
              <a:solidFill>
                <a:schemeClr val="dk1"/>
              </a:solidFill>
              <a:effectLst/>
              <a:latin typeface="MS UI Gothic" panose="020B0600070205080204" pitchFamily="50" charset="-128"/>
              <a:ea typeface="MS UI Gothic" panose="020B0600070205080204" pitchFamily="50" charset="-128"/>
              <a:cs typeface="+mn-cs"/>
            </a:rPr>
            <a:t>自分や家庭の状況でチェックして考えた行動は「自由記入欄」に書いておきましょう。</a:t>
          </a:r>
          <a:br>
            <a:rPr lang="ja-JP" altLang="en-US" sz="2000">
              <a:latin typeface="MS UI Gothic" panose="020B0600070205080204" pitchFamily="50" charset="-128"/>
              <a:ea typeface="MS UI Gothic" panose="020B0600070205080204" pitchFamily="50" charset="-128"/>
            </a:rPr>
          </a:br>
          <a:r>
            <a:rPr lang="ja-JP" altLang="en-US" sz="2000" b="0" i="0">
              <a:solidFill>
                <a:schemeClr val="dk1"/>
              </a:solidFill>
              <a:effectLst/>
              <a:latin typeface="MS UI Gothic" panose="020B0600070205080204" pitchFamily="50" charset="-128"/>
              <a:ea typeface="MS UI Gothic" panose="020B0600070205080204" pitchFamily="50" charset="-128"/>
              <a:cs typeface="+mn-cs"/>
            </a:rPr>
            <a:t>洪水が起こったときに、自分の家や周辺が浸水するか洪水ハザードマップで確認してみましょう。</a:t>
          </a:r>
          <a:endParaRPr kumimoji="1" lang="ja-JP" altLang="en-US" sz="2000">
            <a:latin typeface="MS UI Gothic" panose="020B0600070205080204" pitchFamily="50" charset="-128"/>
            <a:ea typeface="MS UI Gothic" panose="020B0600070205080204" pitchFamily="50" charset="-128"/>
          </a:endParaRPr>
        </a:p>
      </xdr:txBody>
    </xdr:sp>
    <xdr:clientData/>
  </xdr:twoCellAnchor>
  <xdr:twoCellAnchor editAs="oneCell">
    <xdr:from>
      <xdr:col>2</xdr:col>
      <xdr:colOff>146023</xdr:colOff>
      <xdr:row>5</xdr:row>
      <xdr:rowOff>127001</xdr:rowOff>
    </xdr:from>
    <xdr:to>
      <xdr:col>2</xdr:col>
      <xdr:colOff>2270124</xdr:colOff>
      <xdr:row>6</xdr:row>
      <xdr:rowOff>402791</xdr:rowOff>
    </xdr:to>
    <xdr:pic>
      <xdr:nvPicPr>
        <xdr:cNvPr id="6" name="図 5">
          <a:hlinkClick xmlns:r="http://schemas.openxmlformats.org/officeDocument/2006/relationships" r:id="rId1"/>
          <a:extLst>
            <a:ext uri="{FF2B5EF4-FFF2-40B4-BE49-F238E27FC236}">
              <a16:creationId xmlns:a16="http://schemas.microsoft.com/office/drawing/2014/main" id="{48F2DF72-EE90-4C1A-AC36-5880ACD54787}"/>
            </a:ext>
          </a:extLst>
        </xdr:cNvPr>
        <xdr:cNvPicPr>
          <a:picLocks noChangeAspect="1"/>
        </xdr:cNvPicPr>
      </xdr:nvPicPr>
      <xdr:blipFill>
        <a:blip xmlns:r="http://schemas.openxmlformats.org/officeDocument/2006/relationships" r:embed="rId2"/>
        <a:stretch>
          <a:fillRect/>
        </a:stretch>
      </xdr:blipFill>
      <xdr:spPr>
        <a:xfrm>
          <a:off x="558773" y="4127501"/>
          <a:ext cx="2124101" cy="863165"/>
        </a:xfrm>
        <a:prstGeom prst="rect">
          <a:avLst/>
        </a:prstGeom>
        <a:effectLst>
          <a:outerShdw blurRad="50800" dist="38100" dir="18900000" algn="bl" rotWithShape="0">
            <a:prstClr val="black">
              <a:alpha val="40000"/>
            </a:prstClr>
          </a:outerShdw>
        </a:effectLst>
        <a:scene3d>
          <a:camera prst="orthographicFront"/>
          <a:lightRig rig="threePt" dir="t"/>
        </a:scene3d>
        <a:sp3d>
          <a:bevelB/>
        </a:sp3d>
      </xdr:spPr>
    </xdr:pic>
    <xdr:clientData/>
  </xdr:twoCellAnchor>
  <xdr:twoCellAnchor>
    <xdr:from>
      <xdr:col>3</xdr:col>
      <xdr:colOff>63500</xdr:colOff>
      <xdr:row>8</xdr:row>
      <xdr:rowOff>95250</xdr:rowOff>
    </xdr:from>
    <xdr:to>
      <xdr:col>4</xdr:col>
      <xdr:colOff>127000</xdr:colOff>
      <xdr:row>40</xdr:row>
      <xdr:rowOff>47625</xdr:rowOff>
    </xdr:to>
    <xdr:sp macro="" textlink="">
      <xdr:nvSpPr>
        <xdr:cNvPr id="9" name="矢印: 下 8">
          <a:extLst>
            <a:ext uri="{FF2B5EF4-FFF2-40B4-BE49-F238E27FC236}">
              <a16:creationId xmlns:a16="http://schemas.microsoft.com/office/drawing/2014/main" id="{806BAC7C-9BB3-4415-866A-4BD4C4CBB2D0}"/>
            </a:ext>
          </a:extLst>
        </xdr:cNvPr>
        <xdr:cNvSpPr/>
      </xdr:nvSpPr>
      <xdr:spPr>
        <a:xfrm>
          <a:off x="3111500" y="5540375"/>
          <a:ext cx="2032000" cy="23510875"/>
        </a:xfrm>
        <a:prstGeom prst="downArrow">
          <a:avLst/>
        </a:prstGeom>
        <a:gradFill>
          <a:gsLst>
            <a:gs pos="0">
              <a:srgbClr val="00B050"/>
            </a:gs>
            <a:gs pos="23000">
              <a:srgbClr val="FFFF00"/>
            </a:gs>
            <a:gs pos="0">
              <a:schemeClr val="bg1"/>
            </a:gs>
            <a:gs pos="67000">
              <a:srgbClr val="FF0000"/>
            </a:gs>
            <a:gs pos="85000">
              <a:srgbClr val="7B45C3"/>
            </a:gs>
            <a:gs pos="100000">
              <a:schemeClr val="tx1"/>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222250</xdr:colOff>
      <xdr:row>10</xdr:row>
      <xdr:rowOff>174625</xdr:rowOff>
    </xdr:from>
    <xdr:to>
      <xdr:col>4</xdr:col>
      <xdr:colOff>698500</xdr:colOff>
      <xdr:row>10</xdr:row>
      <xdr:rowOff>936625</xdr:rowOff>
    </xdr:to>
    <xdr:sp macro="" textlink="">
      <xdr:nvSpPr>
        <xdr:cNvPr id="2" name="テキスト ボックス 1">
          <a:extLst>
            <a:ext uri="{FF2B5EF4-FFF2-40B4-BE49-F238E27FC236}">
              <a16:creationId xmlns:a16="http://schemas.microsoft.com/office/drawing/2014/main" id="{7B8BD680-0A8D-4929-85EE-6C6D2E76AC2A}"/>
            </a:ext>
          </a:extLst>
        </xdr:cNvPr>
        <xdr:cNvSpPr txBox="1"/>
      </xdr:nvSpPr>
      <xdr:spPr>
        <a:xfrm>
          <a:off x="3270250" y="6858000"/>
          <a:ext cx="24447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S UI Gothic" panose="020B0600070205080204" pitchFamily="50" charset="-128"/>
              <a:ea typeface="MS UI Gothic" panose="020B0600070205080204" pitchFamily="50" charset="-128"/>
            </a:rPr>
            <a:t>警戒レベル</a:t>
          </a:r>
          <a:r>
            <a:rPr kumimoji="1" lang="en-US" altLang="ja-JP" sz="2000" b="1">
              <a:latin typeface="MS UI Gothic" panose="020B0600070205080204" pitchFamily="50" charset="-128"/>
              <a:ea typeface="MS UI Gothic" panose="020B0600070205080204" pitchFamily="50" charset="-128"/>
            </a:rPr>
            <a:t>1</a:t>
          </a:r>
        </a:p>
        <a:p>
          <a:pPr algn="ctr"/>
          <a:r>
            <a:rPr kumimoji="1" lang="ja-JP" altLang="en-US" sz="2000" b="1">
              <a:latin typeface="MS UI Gothic" panose="020B0600070205080204" pitchFamily="50" charset="-128"/>
              <a:ea typeface="MS UI Gothic" panose="020B0600070205080204" pitchFamily="50" charset="-128"/>
            </a:rPr>
            <a:t>早期注意情報</a:t>
          </a:r>
        </a:p>
      </xdr:txBody>
    </xdr:sp>
    <xdr:clientData/>
  </xdr:twoCellAnchor>
  <xdr:twoCellAnchor>
    <xdr:from>
      <xdr:col>3</xdr:col>
      <xdr:colOff>231775</xdr:colOff>
      <xdr:row>15</xdr:row>
      <xdr:rowOff>200025</xdr:rowOff>
    </xdr:from>
    <xdr:to>
      <xdr:col>4</xdr:col>
      <xdr:colOff>708025</xdr:colOff>
      <xdr:row>15</xdr:row>
      <xdr:rowOff>962025</xdr:rowOff>
    </xdr:to>
    <xdr:sp macro="" textlink="">
      <xdr:nvSpPr>
        <xdr:cNvPr id="7" name="テキスト ボックス 6">
          <a:extLst>
            <a:ext uri="{FF2B5EF4-FFF2-40B4-BE49-F238E27FC236}">
              <a16:creationId xmlns:a16="http://schemas.microsoft.com/office/drawing/2014/main" id="{EAABCE15-FB89-4F7B-8C26-49A4B40A8D55}"/>
            </a:ext>
          </a:extLst>
        </xdr:cNvPr>
        <xdr:cNvSpPr txBox="1"/>
      </xdr:nvSpPr>
      <xdr:spPr>
        <a:xfrm>
          <a:off x="3279775" y="9629775"/>
          <a:ext cx="2444750" cy="762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S UI Gothic" panose="020B0600070205080204" pitchFamily="50" charset="-128"/>
              <a:ea typeface="MS UI Gothic" panose="020B0600070205080204" pitchFamily="50" charset="-128"/>
            </a:rPr>
            <a:t>警戒レベル</a:t>
          </a:r>
          <a:r>
            <a:rPr kumimoji="1" lang="en-US" altLang="ja-JP" sz="2000" b="1">
              <a:latin typeface="MS UI Gothic" panose="020B0600070205080204" pitchFamily="50" charset="-128"/>
              <a:ea typeface="MS UI Gothic" panose="020B0600070205080204" pitchFamily="50" charset="-128"/>
            </a:rPr>
            <a:t>2</a:t>
          </a:r>
        </a:p>
        <a:p>
          <a:pPr algn="ctr"/>
          <a:r>
            <a:rPr kumimoji="1" lang="ja-JP" altLang="en-US" sz="2000" b="1">
              <a:latin typeface="MS UI Gothic" panose="020B0600070205080204" pitchFamily="50" charset="-128"/>
              <a:ea typeface="MS UI Gothic" panose="020B0600070205080204" pitchFamily="50" charset="-128"/>
            </a:rPr>
            <a:t>大雨・洪水注意報</a:t>
          </a:r>
        </a:p>
      </xdr:txBody>
    </xdr:sp>
    <xdr:clientData/>
  </xdr:twoCellAnchor>
  <xdr:twoCellAnchor>
    <xdr:from>
      <xdr:col>3</xdr:col>
      <xdr:colOff>177800</xdr:colOff>
      <xdr:row>29</xdr:row>
      <xdr:rowOff>193675</xdr:rowOff>
    </xdr:from>
    <xdr:to>
      <xdr:col>4</xdr:col>
      <xdr:colOff>654050</xdr:colOff>
      <xdr:row>29</xdr:row>
      <xdr:rowOff>955675</xdr:rowOff>
    </xdr:to>
    <xdr:sp macro="" textlink="">
      <xdr:nvSpPr>
        <xdr:cNvPr id="8" name="テキスト ボックス 7">
          <a:extLst>
            <a:ext uri="{FF2B5EF4-FFF2-40B4-BE49-F238E27FC236}">
              <a16:creationId xmlns:a16="http://schemas.microsoft.com/office/drawing/2014/main" id="{C7B33F99-2C9A-4872-874B-7460DF416AB6}"/>
            </a:ext>
          </a:extLst>
        </xdr:cNvPr>
        <xdr:cNvSpPr txBox="1"/>
      </xdr:nvSpPr>
      <xdr:spPr>
        <a:xfrm>
          <a:off x="3225800" y="22545675"/>
          <a:ext cx="2444750" cy="7620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S UI Gothic" panose="020B0600070205080204" pitchFamily="50" charset="-128"/>
              <a:ea typeface="MS UI Gothic" panose="020B0600070205080204" pitchFamily="50" charset="-128"/>
            </a:rPr>
            <a:t>警戒レベル３</a:t>
          </a:r>
          <a:endParaRPr kumimoji="1" lang="en-US" altLang="ja-JP" sz="2000" b="1">
            <a:latin typeface="MS UI Gothic" panose="020B0600070205080204" pitchFamily="50" charset="-128"/>
            <a:ea typeface="MS UI Gothic" panose="020B0600070205080204" pitchFamily="50" charset="-128"/>
          </a:endParaRPr>
        </a:p>
        <a:p>
          <a:pPr algn="ctr"/>
          <a:r>
            <a:rPr kumimoji="1" lang="ja-JP" altLang="en-US" sz="2000" b="1">
              <a:latin typeface="MS UI Gothic" panose="020B0600070205080204" pitchFamily="50" charset="-128"/>
              <a:ea typeface="MS UI Gothic" panose="020B0600070205080204" pitchFamily="50" charset="-128"/>
            </a:rPr>
            <a:t>高齢者等避難</a:t>
          </a:r>
        </a:p>
      </xdr:txBody>
    </xdr:sp>
    <xdr:clientData/>
  </xdr:twoCellAnchor>
  <xdr:twoCellAnchor>
    <xdr:from>
      <xdr:col>3</xdr:col>
      <xdr:colOff>203200</xdr:colOff>
      <xdr:row>33</xdr:row>
      <xdr:rowOff>187325</xdr:rowOff>
    </xdr:from>
    <xdr:to>
      <xdr:col>4</xdr:col>
      <xdr:colOff>679450</xdr:colOff>
      <xdr:row>33</xdr:row>
      <xdr:rowOff>949325</xdr:rowOff>
    </xdr:to>
    <xdr:sp macro="" textlink="">
      <xdr:nvSpPr>
        <xdr:cNvPr id="10" name="テキスト ボックス 9">
          <a:extLst>
            <a:ext uri="{FF2B5EF4-FFF2-40B4-BE49-F238E27FC236}">
              <a16:creationId xmlns:a16="http://schemas.microsoft.com/office/drawing/2014/main" id="{1F29F91D-412F-4027-844E-9CFB845F8470}"/>
            </a:ext>
          </a:extLst>
        </xdr:cNvPr>
        <xdr:cNvSpPr txBox="1"/>
      </xdr:nvSpPr>
      <xdr:spPr>
        <a:xfrm>
          <a:off x="3251200" y="25015825"/>
          <a:ext cx="2444750" cy="762000"/>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MS UI Gothic" panose="020B0600070205080204" pitchFamily="50" charset="-128"/>
              <a:ea typeface="MS UI Gothic" panose="020B0600070205080204" pitchFamily="50" charset="-128"/>
            </a:rPr>
            <a:t>警戒レベル４</a:t>
          </a:r>
          <a:endParaRPr kumimoji="1" lang="en-US" altLang="ja-JP" sz="2000" b="1">
            <a:solidFill>
              <a:schemeClr val="bg1"/>
            </a:solidFill>
            <a:latin typeface="MS UI Gothic" panose="020B0600070205080204" pitchFamily="50" charset="-128"/>
            <a:ea typeface="MS UI Gothic" panose="020B0600070205080204" pitchFamily="50" charset="-128"/>
          </a:endParaRPr>
        </a:p>
        <a:p>
          <a:pPr algn="ctr"/>
          <a:r>
            <a:rPr kumimoji="1" lang="ja-JP" altLang="en-US" sz="2000" b="1">
              <a:solidFill>
                <a:schemeClr val="bg1"/>
              </a:solidFill>
              <a:latin typeface="MS UI Gothic" panose="020B0600070205080204" pitchFamily="50" charset="-128"/>
              <a:ea typeface="MS UI Gothic" panose="020B0600070205080204" pitchFamily="50" charset="-128"/>
            </a:rPr>
            <a:t>避難指示</a:t>
          </a:r>
        </a:p>
      </xdr:txBody>
    </xdr:sp>
    <xdr:clientData/>
  </xdr:twoCellAnchor>
  <xdr:twoCellAnchor>
    <xdr:from>
      <xdr:col>3</xdr:col>
      <xdr:colOff>260350</xdr:colOff>
      <xdr:row>40</xdr:row>
      <xdr:rowOff>85725</xdr:rowOff>
    </xdr:from>
    <xdr:to>
      <xdr:col>4</xdr:col>
      <xdr:colOff>736600</xdr:colOff>
      <xdr:row>40</xdr:row>
      <xdr:rowOff>847725</xdr:rowOff>
    </xdr:to>
    <xdr:sp macro="" textlink="">
      <xdr:nvSpPr>
        <xdr:cNvPr id="11" name="テキスト ボックス 10">
          <a:extLst>
            <a:ext uri="{FF2B5EF4-FFF2-40B4-BE49-F238E27FC236}">
              <a16:creationId xmlns:a16="http://schemas.microsoft.com/office/drawing/2014/main" id="{F61EBDBA-91B0-4D36-8A78-390777303BE0}"/>
            </a:ext>
          </a:extLst>
        </xdr:cNvPr>
        <xdr:cNvSpPr txBox="1"/>
      </xdr:nvSpPr>
      <xdr:spPr>
        <a:xfrm>
          <a:off x="3308350" y="29089350"/>
          <a:ext cx="2444750" cy="7620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MS UI Gothic" panose="020B0600070205080204" pitchFamily="50" charset="-128"/>
              <a:ea typeface="MS UI Gothic" panose="020B0600070205080204" pitchFamily="50" charset="-128"/>
            </a:rPr>
            <a:t>警戒レベル５</a:t>
          </a:r>
          <a:endParaRPr kumimoji="1" lang="en-US" altLang="ja-JP" sz="2000" b="1">
            <a:solidFill>
              <a:schemeClr val="bg1"/>
            </a:solidFill>
            <a:latin typeface="MS UI Gothic" panose="020B0600070205080204" pitchFamily="50" charset="-128"/>
            <a:ea typeface="MS UI Gothic" panose="020B0600070205080204" pitchFamily="50" charset="-128"/>
          </a:endParaRPr>
        </a:p>
        <a:p>
          <a:pPr algn="ctr"/>
          <a:r>
            <a:rPr kumimoji="1" lang="ja-JP" altLang="en-US" sz="2000" b="1">
              <a:solidFill>
                <a:schemeClr val="bg1"/>
              </a:solidFill>
              <a:latin typeface="MS UI Gothic" panose="020B0600070205080204" pitchFamily="50" charset="-128"/>
              <a:ea typeface="MS UI Gothic" panose="020B0600070205080204" pitchFamily="50" charset="-128"/>
            </a:rPr>
            <a:t>緊急安全確保</a:t>
          </a:r>
        </a:p>
      </xdr:txBody>
    </xdr:sp>
    <xdr:clientData/>
  </xdr:twoCellAnchor>
  <xdr:twoCellAnchor>
    <xdr:from>
      <xdr:col>4</xdr:col>
      <xdr:colOff>889000</xdr:colOff>
      <xdr:row>8</xdr:row>
      <xdr:rowOff>95250</xdr:rowOff>
    </xdr:from>
    <xdr:to>
      <xdr:col>4</xdr:col>
      <xdr:colOff>1697069</xdr:colOff>
      <xdr:row>8</xdr:row>
      <xdr:rowOff>793750</xdr:rowOff>
    </xdr:to>
    <xdr:sp macro="" textlink="">
      <xdr:nvSpPr>
        <xdr:cNvPr id="4" name="太陽 3">
          <a:extLst>
            <a:ext uri="{FF2B5EF4-FFF2-40B4-BE49-F238E27FC236}">
              <a16:creationId xmlns:a16="http://schemas.microsoft.com/office/drawing/2014/main" id="{81993072-401C-491D-BE5A-85E09B46417F}"/>
            </a:ext>
          </a:extLst>
        </xdr:cNvPr>
        <xdr:cNvSpPr/>
      </xdr:nvSpPr>
      <xdr:spPr>
        <a:xfrm>
          <a:off x="5905500" y="5540375"/>
          <a:ext cx="808069" cy="698500"/>
        </a:xfrm>
        <a:prstGeom prst="sun">
          <a:avLst/>
        </a:prstGeom>
        <a:gradFill>
          <a:gsLst>
            <a:gs pos="0">
              <a:srgbClr val="00B050"/>
            </a:gs>
            <a:gs pos="15000">
              <a:srgbClr val="FFFF00"/>
            </a:gs>
            <a:gs pos="0">
              <a:srgbClr val="00B050"/>
            </a:gs>
            <a:gs pos="67000">
              <a:srgbClr val="FF0000"/>
            </a:gs>
            <a:gs pos="85000">
              <a:srgbClr val="7B45C3"/>
            </a:gs>
            <a:gs pos="100000">
              <a:schemeClr val="tx1"/>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1793875</xdr:colOff>
      <xdr:row>8</xdr:row>
      <xdr:rowOff>111125</xdr:rowOff>
    </xdr:from>
    <xdr:to>
      <xdr:col>5</xdr:col>
      <xdr:colOff>2174875</xdr:colOff>
      <xdr:row>10</xdr:row>
      <xdr:rowOff>206375</xdr:rowOff>
    </xdr:to>
    <xdr:sp macro="" textlink="">
      <xdr:nvSpPr>
        <xdr:cNvPr id="5" name="テキスト ボックス 4">
          <a:extLst>
            <a:ext uri="{FF2B5EF4-FFF2-40B4-BE49-F238E27FC236}">
              <a16:creationId xmlns:a16="http://schemas.microsoft.com/office/drawing/2014/main" id="{25A48DD7-F214-4E31-AEB8-E976B0C8894D}"/>
            </a:ext>
          </a:extLst>
        </xdr:cNvPr>
        <xdr:cNvSpPr txBox="1"/>
      </xdr:nvSpPr>
      <xdr:spPr>
        <a:xfrm>
          <a:off x="6810375" y="5556250"/>
          <a:ext cx="23495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S UI Gothic" panose="020B0600070205080204" pitchFamily="50" charset="-128"/>
              <a:ea typeface="MS UI Gothic" panose="020B0600070205080204" pitchFamily="50" charset="-128"/>
            </a:rPr>
            <a:t>台風接近</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心構えを高める</a:t>
          </a:r>
        </a:p>
      </xdr:txBody>
    </xdr:sp>
    <xdr:clientData/>
  </xdr:twoCellAnchor>
  <xdr:twoCellAnchor>
    <xdr:from>
      <xdr:col>4</xdr:col>
      <xdr:colOff>1644650</xdr:colOff>
      <xdr:row>13</xdr:row>
      <xdr:rowOff>215900</xdr:rowOff>
    </xdr:from>
    <xdr:to>
      <xdr:col>5</xdr:col>
      <xdr:colOff>2025650</xdr:colOff>
      <xdr:row>15</xdr:row>
      <xdr:rowOff>311150</xdr:rowOff>
    </xdr:to>
    <xdr:sp macro="" textlink="">
      <xdr:nvSpPr>
        <xdr:cNvPr id="12" name="テキスト ボックス 11">
          <a:extLst>
            <a:ext uri="{FF2B5EF4-FFF2-40B4-BE49-F238E27FC236}">
              <a16:creationId xmlns:a16="http://schemas.microsoft.com/office/drawing/2014/main" id="{D7B27095-EA27-4B86-9BCA-64C3AECAD2FF}"/>
            </a:ext>
          </a:extLst>
        </xdr:cNvPr>
        <xdr:cNvSpPr txBox="1"/>
      </xdr:nvSpPr>
      <xdr:spPr>
        <a:xfrm>
          <a:off x="6661150" y="8407400"/>
          <a:ext cx="23495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S UI Gothic" panose="020B0600070205080204" pitchFamily="50" charset="-128"/>
              <a:ea typeface="MS UI Gothic" panose="020B0600070205080204" pitchFamily="50" charset="-128"/>
            </a:rPr>
            <a:t>雨風が強くなる</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避難行動の確認</a:t>
          </a:r>
        </a:p>
      </xdr:txBody>
    </xdr:sp>
    <xdr:clientData/>
  </xdr:twoCellAnchor>
  <xdr:twoCellAnchor>
    <xdr:from>
      <xdr:col>4</xdr:col>
      <xdr:colOff>1590675</xdr:colOff>
      <xdr:row>18</xdr:row>
      <xdr:rowOff>66675</xdr:rowOff>
    </xdr:from>
    <xdr:to>
      <xdr:col>5</xdr:col>
      <xdr:colOff>1971675</xdr:colOff>
      <xdr:row>20</xdr:row>
      <xdr:rowOff>161925</xdr:rowOff>
    </xdr:to>
    <xdr:sp macro="" textlink="">
      <xdr:nvSpPr>
        <xdr:cNvPr id="13" name="テキスト ボックス 12">
          <a:extLst>
            <a:ext uri="{FF2B5EF4-FFF2-40B4-BE49-F238E27FC236}">
              <a16:creationId xmlns:a16="http://schemas.microsoft.com/office/drawing/2014/main" id="{83D1DC7D-271F-44C4-9E79-B269F0764262}"/>
            </a:ext>
          </a:extLst>
        </xdr:cNvPr>
        <xdr:cNvSpPr txBox="1"/>
      </xdr:nvSpPr>
      <xdr:spPr>
        <a:xfrm>
          <a:off x="6607175" y="11004550"/>
          <a:ext cx="23495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S UI Gothic" panose="020B0600070205080204" pitchFamily="50" charset="-128"/>
              <a:ea typeface="MS UI Gothic" panose="020B0600070205080204" pitchFamily="50" charset="-128"/>
            </a:rPr>
            <a:t>川の水位が高くなる</a:t>
          </a:r>
          <a:endParaRPr kumimoji="1" lang="en-US" altLang="ja-JP" sz="2000">
            <a:latin typeface="MS UI Gothic" panose="020B0600070205080204" pitchFamily="50" charset="-128"/>
            <a:ea typeface="MS UI Gothic" panose="020B0600070205080204" pitchFamily="50" charset="-128"/>
          </a:endParaRPr>
        </a:p>
        <a:p>
          <a:endParaRPr kumimoji="1" lang="ja-JP" altLang="en-US" sz="2000">
            <a:latin typeface="MS UI Gothic" panose="020B0600070205080204" pitchFamily="50" charset="-128"/>
            <a:ea typeface="MS UI Gothic" panose="020B0600070205080204" pitchFamily="50" charset="-128"/>
          </a:endParaRPr>
        </a:p>
      </xdr:txBody>
    </xdr:sp>
    <xdr:clientData/>
  </xdr:twoCellAnchor>
  <xdr:twoCellAnchor>
    <xdr:from>
      <xdr:col>4</xdr:col>
      <xdr:colOff>1552575</xdr:colOff>
      <xdr:row>22</xdr:row>
      <xdr:rowOff>187325</xdr:rowOff>
    </xdr:from>
    <xdr:to>
      <xdr:col>5</xdr:col>
      <xdr:colOff>1933575</xdr:colOff>
      <xdr:row>25</xdr:row>
      <xdr:rowOff>12700</xdr:rowOff>
    </xdr:to>
    <xdr:sp macro="" textlink="">
      <xdr:nvSpPr>
        <xdr:cNvPr id="16" name="テキスト ボックス 15">
          <a:extLst>
            <a:ext uri="{FF2B5EF4-FFF2-40B4-BE49-F238E27FC236}">
              <a16:creationId xmlns:a16="http://schemas.microsoft.com/office/drawing/2014/main" id="{058EED3C-CADD-4345-ACAD-2B13FFE5C1E1}"/>
            </a:ext>
          </a:extLst>
        </xdr:cNvPr>
        <xdr:cNvSpPr txBox="1"/>
      </xdr:nvSpPr>
      <xdr:spPr>
        <a:xfrm>
          <a:off x="6569075" y="13601700"/>
          <a:ext cx="23495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S UI Gothic" panose="020B0600070205080204" pitchFamily="50" charset="-128"/>
              <a:ea typeface="MS UI Gothic" panose="020B0600070205080204" pitchFamily="50" charset="-128"/>
            </a:rPr>
            <a:t>川の上流から水が</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集まる</a:t>
          </a:r>
          <a:endParaRPr kumimoji="1" lang="en-US" altLang="ja-JP" sz="2000">
            <a:latin typeface="MS UI Gothic" panose="020B0600070205080204" pitchFamily="50" charset="-128"/>
            <a:ea typeface="MS UI Gothic" panose="020B0600070205080204" pitchFamily="50" charset="-128"/>
          </a:endParaRPr>
        </a:p>
        <a:p>
          <a:endParaRPr kumimoji="1" lang="ja-JP" altLang="en-US" sz="2000">
            <a:latin typeface="MS UI Gothic" panose="020B0600070205080204" pitchFamily="50" charset="-128"/>
            <a:ea typeface="MS UI Gothic" panose="020B0600070205080204" pitchFamily="50" charset="-128"/>
          </a:endParaRPr>
        </a:p>
      </xdr:txBody>
    </xdr:sp>
    <xdr:clientData/>
  </xdr:twoCellAnchor>
  <xdr:twoCellAnchor>
    <xdr:from>
      <xdr:col>4</xdr:col>
      <xdr:colOff>1609725</xdr:colOff>
      <xdr:row>27</xdr:row>
      <xdr:rowOff>196850</xdr:rowOff>
    </xdr:from>
    <xdr:to>
      <xdr:col>5</xdr:col>
      <xdr:colOff>1990725</xdr:colOff>
      <xdr:row>29</xdr:row>
      <xdr:rowOff>292100</xdr:rowOff>
    </xdr:to>
    <xdr:sp macro="" textlink="">
      <xdr:nvSpPr>
        <xdr:cNvPr id="17" name="テキスト ボックス 16">
          <a:extLst>
            <a:ext uri="{FF2B5EF4-FFF2-40B4-BE49-F238E27FC236}">
              <a16:creationId xmlns:a16="http://schemas.microsoft.com/office/drawing/2014/main" id="{9237E670-1257-4353-9548-8AE0E197B248}"/>
            </a:ext>
          </a:extLst>
        </xdr:cNvPr>
        <xdr:cNvSpPr txBox="1"/>
      </xdr:nvSpPr>
      <xdr:spPr>
        <a:xfrm>
          <a:off x="6626225" y="16357600"/>
          <a:ext cx="23495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S UI Gothic" panose="020B0600070205080204" pitchFamily="50" charset="-128"/>
              <a:ea typeface="MS UI Gothic" panose="020B0600070205080204" pitchFamily="50" charset="-128"/>
            </a:rPr>
            <a:t>さらに川の水位が</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上昇</a:t>
          </a:r>
          <a:endParaRPr kumimoji="1" lang="en-US" altLang="ja-JP" sz="2000">
            <a:latin typeface="MS UI Gothic" panose="020B0600070205080204" pitchFamily="50" charset="-128"/>
            <a:ea typeface="MS UI Gothic" panose="020B0600070205080204" pitchFamily="50" charset="-128"/>
          </a:endParaRPr>
        </a:p>
        <a:p>
          <a:endParaRPr kumimoji="1" lang="ja-JP" altLang="en-US" sz="2000">
            <a:latin typeface="MS UI Gothic" panose="020B0600070205080204" pitchFamily="50" charset="-128"/>
            <a:ea typeface="MS UI Gothic" panose="020B0600070205080204" pitchFamily="50" charset="-128"/>
          </a:endParaRPr>
        </a:p>
      </xdr:txBody>
    </xdr:sp>
    <xdr:clientData/>
  </xdr:twoCellAnchor>
  <xdr:twoCellAnchor>
    <xdr:from>
      <xdr:col>4</xdr:col>
      <xdr:colOff>1524000</xdr:colOff>
      <xdr:row>29</xdr:row>
      <xdr:rowOff>127000</xdr:rowOff>
    </xdr:from>
    <xdr:to>
      <xdr:col>5</xdr:col>
      <xdr:colOff>1905000</xdr:colOff>
      <xdr:row>31</xdr:row>
      <xdr:rowOff>635000</xdr:rowOff>
    </xdr:to>
    <xdr:sp macro="" textlink="">
      <xdr:nvSpPr>
        <xdr:cNvPr id="18" name="テキスト ボックス 17">
          <a:extLst>
            <a:ext uri="{FF2B5EF4-FFF2-40B4-BE49-F238E27FC236}">
              <a16:creationId xmlns:a16="http://schemas.microsoft.com/office/drawing/2014/main" id="{4075B18E-9737-4081-A232-FE517F76D42D}"/>
            </a:ext>
          </a:extLst>
        </xdr:cNvPr>
        <xdr:cNvSpPr txBox="1"/>
      </xdr:nvSpPr>
      <xdr:spPr>
        <a:xfrm>
          <a:off x="6540500" y="17526000"/>
          <a:ext cx="2349500" cy="174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S UI Gothic" panose="020B0600070205080204" pitchFamily="50" charset="-128"/>
              <a:ea typeface="MS UI Gothic" panose="020B0600070205080204" pitchFamily="50" charset="-128"/>
            </a:rPr>
            <a:t>田んぼと道の境目が不明</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避難に時間を要する人は避難</a:t>
          </a:r>
          <a:endParaRPr kumimoji="1" lang="en-US" altLang="ja-JP" sz="2000">
            <a:latin typeface="MS UI Gothic" panose="020B0600070205080204" pitchFamily="50" charset="-128"/>
            <a:ea typeface="MS UI Gothic" panose="020B0600070205080204" pitchFamily="50" charset="-128"/>
          </a:endParaRPr>
        </a:p>
        <a:p>
          <a:endParaRPr kumimoji="1" lang="ja-JP" altLang="en-US" sz="2000">
            <a:latin typeface="MS UI Gothic" panose="020B0600070205080204" pitchFamily="50" charset="-128"/>
            <a:ea typeface="MS UI Gothic" panose="020B0600070205080204" pitchFamily="50" charset="-128"/>
          </a:endParaRPr>
        </a:p>
      </xdr:txBody>
    </xdr:sp>
    <xdr:clientData/>
  </xdr:twoCellAnchor>
  <xdr:twoCellAnchor>
    <xdr:from>
      <xdr:col>4</xdr:col>
      <xdr:colOff>1454150</xdr:colOff>
      <xdr:row>34</xdr:row>
      <xdr:rowOff>152400</xdr:rowOff>
    </xdr:from>
    <xdr:to>
      <xdr:col>5</xdr:col>
      <xdr:colOff>1835150</xdr:colOff>
      <xdr:row>37</xdr:row>
      <xdr:rowOff>390525</xdr:rowOff>
    </xdr:to>
    <xdr:sp macro="" textlink="">
      <xdr:nvSpPr>
        <xdr:cNvPr id="19" name="テキスト ボックス 18">
          <a:extLst>
            <a:ext uri="{FF2B5EF4-FFF2-40B4-BE49-F238E27FC236}">
              <a16:creationId xmlns:a16="http://schemas.microsoft.com/office/drawing/2014/main" id="{B30383CF-D5CA-40F2-9344-9F7F2DC13E35}"/>
            </a:ext>
          </a:extLst>
        </xdr:cNvPr>
        <xdr:cNvSpPr txBox="1"/>
      </xdr:nvSpPr>
      <xdr:spPr>
        <a:xfrm>
          <a:off x="6470650" y="20996275"/>
          <a:ext cx="2349500" cy="174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S UI Gothic" panose="020B0600070205080204" pitchFamily="50" charset="-128"/>
              <a:ea typeface="MS UI Gothic" panose="020B0600070205080204" pitchFamily="50" charset="-128"/>
            </a:rPr>
            <a:t>境川の水があふれそう</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安全な場所へ避難</a:t>
          </a:r>
          <a:endParaRPr kumimoji="1" lang="en-US" altLang="ja-JP" sz="2000">
            <a:latin typeface="MS UI Gothic" panose="020B0600070205080204" pitchFamily="50" charset="-128"/>
            <a:ea typeface="MS UI Gothic" panose="020B0600070205080204" pitchFamily="50" charset="-128"/>
          </a:endParaRPr>
        </a:p>
        <a:p>
          <a:endParaRPr kumimoji="1" lang="ja-JP" altLang="en-US" sz="2000">
            <a:latin typeface="MS UI Gothic" panose="020B0600070205080204" pitchFamily="50" charset="-128"/>
            <a:ea typeface="MS UI Gothic" panose="020B0600070205080204" pitchFamily="50" charset="-128"/>
          </a:endParaRPr>
        </a:p>
      </xdr:txBody>
    </xdr:sp>
    <xdr:clientData/>
  </xdr:twoCellAnchor>
  <xdr:twoCellAnchor>
    <xdr:from>
      <xdr:col>4</xdr:col>
      <xdr:colOff>746125</xdr:colOff>
      <xdr:row>15</xdr:row>
      <xdr:rowOff>857250</xdr:rowOff>
    </xdr:from>
    <xdr:to>
      <xdr:col>4</xdr:col>
      <xdr:colOff>1651000</xdr:colOff>
      <xdr:row>18</xdr:row>
      <xdr:rowOff>254000</xdr:rowOff>
    </xdr:to>
    <xdr:sp macro="" textlink="">
      <xdr:nvSpPr>
        <xdr:cNvPr id="14" name="雲 13">
          <a:extLst>
            <a:ext uri="{FF2B5EF4-FFF2-40B4-BE49-F238E27FC236}">
              <a16:creationId xmlns:a16="http://schemas.microsoft.com/office/drawing/2014/main" id="{B3003614-4CF9-485A-BB8C-902A58F82DD6}"/>
            </a:ext>
          </a:extLst>
        </xdr:cNvPr>
        <xdr:cNvSpPr/>
      </xdr:nvSpPr>
      <xdr:spPr>
        <a:xfrm>
          <a:off x="5762625" y="10287000"/>
          <a:ext cx="904875" cy="904875"/>
        </a:xfrm>
        <a:prstGeom prst="cloud">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603250</xdr:colOff>
      <xdr:row>27</xdr:row>
      <xdr:rowOff>666750</xdr:rowOff>
    </xdr:from>
    <xdr:to>
      <xdr:col>4</xdr:col>
      <xdr:colOff>1397000</xdr:colOff>
      <xdr:row>29</xdr:row>
      <xdr:rowOff>285750</xdr:rowOff>
    </xdr:to>
    <xdr:sp macro="" textlink="">
      <xdr:nvSpPr>
        <xdr:cNvPr id="15" name="稲妻 14">
          <a:extLst>
            <a:ext uri="{FF2B5EF4-FFF2-40B4-BE49-F238E27FC236}">
              <a16:creationId xmlns:a16="http://schemas.microsoft.com/office/drawing/2014/main" id="{CDDC3D62-0691-446A-AE90-C4124F98DEE0}"/>
            </a:ext>
          </a:extLst>
        </xdr:cNvPr>
        <xdr:cNvSpPr/>
      </xdr:nvSpPr>
      <xdr:spPr>
        <a:xfrm>
          <a:off x="5619750" y="16827500"/>
          <a:ext cx="793750" cy="857250"/>
        </a:xfrm>
        <a:prstGeom prst="lightningBol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428625</xdr:colOff>
      <xdr:row>4</xdr:row>
      <xdr:rowOff>127000</xdr:rowOff>
    </xdr:from>
    <xdr:to>
      <xdr:col>4</xdr:col>
      <xdr:colOff>571500</xdr:colOff>
      <xdr:row>7</xdr:row>
      <xdr:rowOff>174625</xdr:rowOff>
    </xdr:to>
    <xdr:sp macro="" textlink="">
      <xdr:nvSpPr>
        <xdr:cNvPr id="22" name="吹き出し: 円形 21">
          <a:extLst>
            <a:ext uri="{FF2B5EF4-FFF2-40B4-BE49-F238E27FC236}">
              <a16:creationId xmlns:a16="http://schemas.microsoft.com/office/drawing/2014/main" id="{1550AC59-5E95-4D7A-87A2-62D20639A47F}"/>
            </a:ext>
          </a:extLst>
        </xdr:cNvPr>
        <xdr:cNvSpPr/>
      </xdr:nvSpPr>
      <xdr:spPr>
        <a:xfrm>
          <a:off x="3476625" y="3857625"/>
          <a:ext cx="2111375" cy="1492250"/>
        </a:xfrm>
        <a:prstGeom prst="wedgeEllipseCallout">
          <a:avLst>
            <a:gd name="adj1" fmla="val -79094"/>
            <a:gd name="adj2" fmla="val -11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自分の住んでいる</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地域をホームページで調べよう！</a:t>
          </a:r>
          <a:endParaRPr kumimoji="1" lang="ja-JP" altLang="en-US" sz="1100"/>
        </a:p>
      </xdr:txBody>
    </xdr:sp>
    <xdr:clientData/>
  </xdr:twoCellAnchor>
  <xdr:twoCellAnchor>
    <xdr:from>
      <xdr:col>0</xdr:col>
      <xdr:colOff>365125</xdr:colOff>
      <xdr:row>45</xdr:row>
      <xdr:rowOff>142875</xdr:rowOff>
    </xdr:from>
    <xdr:to>
      <xdr:col>3</xdr:col>
      <xdr:colOff>1889125</xdr:colOff>
      <xdr:row>47</xdr:row>
      <xdr:rowOff>952500</xdr:rowOff>
    </xdr:to>
    <xdr:grpSp>
      <xdr:nvGrpSpPr>
        <xdr:cNvPr id="25" name="グループ化 24">
          <a:extLst>
            <a:ext uri="{FF2B5EF4-FFF2-40B4-BE49-F238E27FC236}">
              <a16:creationId xmlns:a16="http://schemas.microsoft.com/office/drawing/2014/main" id="{2DBA66DC-720A-4B82-986C-0DB980D510C0}"/>
            </a:ext>
          </a:extLst>
        </xdr:cNvPr>
        <xdr:cNvGrpSpPr/>
      </xdr:nvGrpSpPr>
      <xdr:grpSpPr>
        <a:xfrm>
          <a:off x="365125" y="28891057"/>
          <a:ext cx="4572000" cy="4377170"/>
          <a:chOff x="365125" y="28717875"/>
          <a:chExt cx="4572000" cy="4365625"/>
        </a:xfrm>
      </xdr:grpSpPr>
      <xdr:sp macro="" textlink="">
        <xdr:nvSpPr>
          <xdr:cNvPr id="23" name="四角形: 角を丸くする 22">
            <a:extLst>
              <a:ext uri="{FF2B5EF4-FFF2-40B4-BE49-F238E27FC236}">
                <a16:creationId xmlns:a16="http://schemas.microsoft.com/office/drawing/2014/main" id="{D3F6402C-D868-4B0A-98B1-D6354CDC98C6}"/>
              </a:ext>
            </a:extLst>
          </xdr:cNvPr>
          <xdr:cNvSpPr/>
        </xdr:nvSpPr>
        <xdr:spPr>
          <a:xfrm>
            <a:off x="365125" y="28717875"/>
            <a:ext cx="4572000" cy="4365625"/>
          </a:xfrm>
          <a:prstGeom prst="roundRect">
            <a:avLst/>
          </a:prstGeom>
          <a:solidFill>
            <a:srgbClr val="00206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2000">
                <a:latin typeface="MS UI Gothic" panose="020B0600070205080204" pitchFamily="50" charset="-128"/>
                <a:ea typeface="MS UI Gothic" panose="020B0600070205080204" pitchFamily="50" charset="-128"/>
              </a:rPr>
              <a:t>　家族との連絡方法・集合場所</a:t>
            </a:r>
            <a:endParaRPr kumimoji="1" lang="en-US" altLang="ja-JP" sz="2000">
              <a:latin typeface="MS UI Gothic" panose="020B0600070205080204" pitchFamily="50" charset="-128"/>
              <a:ea typeface="MS UI Gothic" panose="020B0600070205080204" pitchFamily="50" charset="-128"/>
            </a:endParaRPr>
          </a:p>
          <a:p>
            <a:pPr algn="l"/>
            <a:endParaRPr kumimoji="1" lang="en-US" altLang="ja-JP" sz="2000">
              <a:latin typeface="MS UI Gothic" panose="020B0600070205080204" pitchFamily="50" charset="-128"/>
              <a:ea typeface="MS UI Gothic" panose="020B0600070205080204" pitchFamily="50" charset="-128"/>
            </a:endParaRPr>
          </a:p>
          <a:p>
            <a:pPr algn="l"/>
            <a:endParaRPr kumimoji="1" lang="ja-JP" altLang="en-US" sz="2000">
              <a:latin typeface="MS UI Gothic" panose="020B0600070205080204" pitchFamily="50" charset="-128"/>
              <a:ea typeface="MS UI Gothic" panose="020B0600070205080204" pitchFamily="50" charset="-128"/>
            </a:endParaRPr>
          </a:p>
        </xdr:txBody>
      </xdr:sp>
      <xdr:sp macro="" textlink="">
        <xdr:nvSpPr>
          <xdr:cNvPr id="24" name="テキスト ボックス 23">
            <a:extLst>
              <a:ext uri="{FF2B5EF4-FFF2-40B4-BE49-F238E27FC236}">
                <a16:creationId xmlns:a16="http://schemas.microsoft.com/office/drawing/2014/main" id="{D050722B-F667-47BE-9694-DA1BF7716833}"/>
              </a:ext>
            </a:extLst>
          </xdr:cNvPr>
          <xdr:cNvSpPr txBox="1"/>
        </xdr:nvSpPr>
        <xdr:spPr>
          <a:xfrm>
            <a:off x="666750" y="29511625"/>
            <a:ext cx="3889375" cy="314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S UI Gothic" panose="020B0600070205080204" pitchFamily="50" charset="-128"/>
                <a:ea typeface="MS UI Gothic" panose="020B0600070205080204" pitchFamily="50" charset="-128"/>
              </a:rPr>
              <a:t>家族の集合場所</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名称：　　　　　　　　　　　　　　　</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住所：　　　　　　　　　　　　　　　　</a:t>
            </a:r>
            <a:endParaRPr kumimoji="1" lang="en-US" altLang="ja-JP" sz="2000">
              <a:latin typeface="MS UI Gothic" panose="020B0600070205080204" pitchFamily="50" charset="-128"/>
              <a:ea typeface="MS UI Gothic" panose="020B0600070205080204" pitchFamily="50" charset="-128"/>
            </a:endParaRPr>
          </a:p>
          <a:p>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共通の緊急連絡先（親戚など）</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氏名：　　　　　　　　　関係：</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電話番号：</a:t>
            </a:r>
          </a:p>
        </xdr:txBody>
      </xdr:sp>
    </xdr:grpSp>
    <xdr:clientData/>
  </xdr:twoCellAnchor>
  <xdr:twoCellAnchor>
    <xdr:from>
      <xdr:col>4</xdr:col>
      <xdr:colOff>295275</xdr:colOff>
      <xdr:row>45</xdr:row>
      <xdr:rowOff>88900</xdr:rowOff>
    </xdr:from>
    <xdr:to>
      <xdr:col>7</xdr:col>
      <xdr:colOff>1349375</xdr:colOff>
      <xdr:row>47</xdr:row>
      <xdr:rowOff>898525</xdr:rowOff>
    </xdr:to>
    <xdr:grpSp>
      <xdr:nvGrpSpPr>
        <xdr:cNvPr id="26" name="グループ化 25">
          <a:extLst>
            <a:ext uri="{FF2B5EF4-FFF2-40B4-BE49-F238E27FC236}">
              <a16:creationId xmlns:a16="http://schemas.microsoft.com/office/drawing/2014/main" id="{DAC0BB4E-FF45-4B20-B9D0-671A41601C66}"/>
            </a:ext>
          </a:extLst>
        </xdr:cNvPr>
        <xdr:cNvGrpSpPr/>
      </xdr:nvGrpSpPr>
      <xdr:grpSpPr>
        <a:xfrm>
          <a:off x="5300230" y="28837082"/>
          <a:ext cx="7583054" cy="4377170"/>
          <a:chOff x="365125" y="28717875"/>
          <a:chExt cx="4572000" cy="4365625"/>
        </a:xfrm>
      </xdr:grpSpPr>
      <xdr:sp macro="" textlink="">
        <xdr:nvSpPr>
          <xdr:cNvPr id="27" name="四角形: 角を丸くする 26">
            <a:extLst>
              <a:ext uri="{FF2B5EF4-FFF2-40B4-BE49-F238E27FC236}">
                <a16:creationId xmlns:a16="http://schemas.microsoft.com/office/drawing/2014/main" id="{3F4C9C0D-7566-4E36-A0BB-BE1D3FAED933}"/>
              </a:ext>
            </a:extLst>
          </xdr:cNvPr>
          <xdr:cNvSpPr/>
        </xdr:nvSpPr>
        <xdr:spPr>
          <a:xfrm>
            <a:off x="365125" y="28717875"/>
            <a:ext cx="4572000" cy="4365625"/>
          </a:xfrm>
          <a:prstGeom prst="roundRect">
            <a:avLst/>
          </a:prstGeom>
          <a:solidFill>
            <a:srgbClr val="00206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2000">
                <a:latin typeface="MS UI Gothic" panose="020B0600070205080204" pitchFamily="50" charset="-128"/>
                <a:ea typeface="MS UI Gothic" panose="020B0600070205080204" pitchFamily="50" charset="-128"/>
              </a:rPr>
              <a:t>　備蓄品（非常持ち出し袋）の一例</a:t>
            </a:r>
            <a:endParaRPr kumimoji="1" lang="en-US" altLang="ja-JP" sz="2000">
              <a:latin typeface="MS UI Gothic" panose="020B0600070205080204" pitchFamily="50" charset="-128"/>
              <a:ea typeface="MS UI Gothic" panose="020B0600070205080204" pitchFamily="50" charset="-128"/>
            </a:endParaRPr>
          </a:p>
          <a:p>
            <a:pPr algn="l"/>
            <a:endParaRPr kumimoji="1" lang="en-US" altLang="ja-JP" sz="2000">
              <a:latin typeface="MS UI Gothic" panose="020B0600070205080204" pitchFamily="50" charset="-128"/>
              <a:ea typeface="MS UI Gothic" panose="020B0600070205080204" pitchFamily="50" charset="-128"/>
            </a:endParaRPr>
          </a:p>
          <a:p>
            <a:pPr algn="l"/>
            <a:endParaRPr kumimoji="1" lang="ja-JP" altLang="en-US" sz="2000">
              <a:latin typeface="MS UI Gothic" panose="020B0600070205080204" pitchFamily="50" charset="-128"/>
              <a:ea typeface="MS UI Gothic" panose="020B0600070205080204" pitchFamily="50" charset="-128"/>
            </a:endParaRPr>
          </a:p>
        </xdr:txBody>
      </xdr:sp>
      <xdr:sp macro="" textlink="">
        <xdr:nvSpPr>
          <xdr:cNvPr id="28" name="テキスト ボックス 27">
            <a:extLst>
              <a:ext uri="{FF2B5EF4-FFF2-40B4-BE49-F238E27FC236}">
                <a16:creationId xmlns:a16="http://schemas.microsoft.com/office/drawing/2014/main" id="{FDB2F0AC-69DD-4EA5-84D0-86275D77723A}"/>
              </a:ext>
            </a:extLst>
          </xdr:cNvPr>
          <xdr:cNvSpPr txBox="1"/>
        </xdr:nvSpPr>
        <xdr:spPr>
          <a:xfrm>
            <a:off x="666750" y="29511625"/>
            <a:ext cx="3889375" cy="314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S UI Gothic" panose="020B0600070205080204" pitchFamily="50" charset="-128"/>
                <a:ea typeface="MS UI Gothic" panose="020B0600070205080204" pitchFamily="50" charset="-128"/>
              </a:rPr>
              <a:t>□レトルト食品　　　　　　　　　　□タオル・ティッシュ</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□保存水（１日</a:t>
            </a:r>
            <a:r>
              <a:rPr kumimoji="1" lang="en-US" altLang="ja-JP" sz="2000">
                <a:latin typeface="MS UI Gothic" panose="020B0600070205080204" pitchFamily="50" charset="-128"/>
                <a:ea typeface="MS UI Gothic" panose="020B0600070205080204" pitchFamily="50" charset="-128"/>
              </a:rPr>
              <a:t>3ℓ</a:t>
            </a:r>
            <a:r>
              <a:rPr kumimoji="1" lang="ja-JP" altLang="en-US" sz="2000">
                <a:latin typeface="MS UI Gothic" panose="020B0600070205080204" pitchFamily="50" charset="-128"/>
                <a:ea typeface="MS UI Gothic" panose="020B0600070205080204" pitchFamily="50" charset="-128"/>
              </a:rPr>
              <a:t>）　　　　　　　 □下着・肌着・靴下</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□貴重品　　　　　　　　　　　　　□ライター・マッチ</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□生理用品　　　　　　　　　　　</a:t>
            </a:r>
            <a:r>
              <a:rPr kumimoji="1" lang="ja-JP" altLang="en-US" sz="2000" baseline="0">
                <a:latin typeface="MS UI Gothic" panose="020B0600070205080204" pitchFamily="50" charset="-128"/>
                <a:ea typeface="MS UI Gothic" panose="020B0600070205080204" pitchFamily="50" charset="-128"/>
              </a:rPr>
              <a:t> </a:t>
            </a:r>
            <a:r>
              <a:rPr kumimoji="1" lang="ja-JP" altLang="en-US" sz="2000">
                <a:latin typeface="MS UI Gothic" panose="020B0600070205080204" pitchFamily="50" charset="-128"/>
                <a:ea typeface="MS UI Gothic" panose="020B0600070205080204" pitchFamily="50" charset="-128"/>
              </a:rPr>
              <a:t>□絆創膏・消毒薬</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□持病薬　　　　　　　　　　　　　□ビニール袋・ゴミ袋</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□懐中電灯　　　　　　　　　　　</a:t>
            </a:r>
            <a:r>
              <a:rPr kumimoji="1" lang="ja-JP" altLang="en-US" sz="2000" baseline="0">
                <a:latin typeface="MS UI Gothic" panose="020B0600070205080204" pitchFamily="50" charset="-128"/>
                <a:ea typeface="MS UI Gothic" panose="020B0600070205080204" pitchFamily="50" charset="-128"/>
              </a:rPr>
              <a:t> □ミルク・ベビーフード</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□ラジオ・電池　　　　　</a:t>
            </a:r>
            <a:r>
              <a:rPr kumimoji="1" lang="ja-JP" altLang="en-US" sz="2000" baseline="0">
                <a:latin typeface="MS UI Gothic" panose="020B0600070205080204" pitchFamily="50" charset="-128"/>
                <a:ea typeface="MS UI Gothic" panose="020B0600070205080204" pitchFamily="50" charset="-128"/>
              </a:rPr>
              <a:t>            </a:t>
            </a:r>
            <a:r>
              <a:rPr kumimoji="1" lang="ja-JP" altLang="en-US" sz="2000">
                <a:latin typeface="MS UI Gothic" panose="020B0600070205080204" pitchFamily="50" charset="-128"/>
                <a:ea typeface="MS UI Gothic" panose="020B0600070205080204" pitchFamily="50" charset="-128"/>
              </a:rPr>
              <a:t>□水筒</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□ヘルメット・軍手                  □汗拭きシート</a:t>
            </a:r>
            <a:endParaRPr kumimoji="1" lang="en-US" altLang="ja-JP" sz="2000">
              <a:latin typeface="MS UI Gothic" panose="020B0600070205080204" pitchFamily="50" charset="-128"/>
              <a:ea typeface="MS UI Gothic" panose="020B0600070205080204" pitchFamily="50" charset="-128"/>
            </a:endParaRPr>
          </a:p>
          <a:p>
            <a:r>
              <a:rPr kumimoji="1" lang="ja-JP" altLang="en-US" sz="2000">
                <a:latin typeface="MS UI Gothic" panose="020B0600070205080204" pitchFamily="50" charset="-128"/>
                <a:ea typeface="MS UI Gothic" panose="020B0600070205080204" pitchFamily="50" charset="-128"/>
              </a:rPr>
              <a:t>□マスク　　　　　　　　　　　　　　□その他（　　　　　　）</a:t>
            </a:r>
          </a:p>
        </xdr:txBody>
      </xdr:sp>
    </xdr:grpSp>
    <xdr:clientData/>
  </xdr:twoCellAnchor>
  <xdr:twoCellAnchor>
    <xdr:from>
      <xdr:col>3</xdr:col>
      <xdr:colOff>1476375</xdr:colOff>
      <xdr:row>44</xdr:row>
      <xdr:rowOff>1333499</xdr:rowOff>
    </xdr:from>
    <xdr:to>
      <xdr:col>6</xdr:col>
      <xdr:colOff>2047875</xdr:colOff>
      <xdr:row>44</xdr:row>
      <xdr:rowOff>1984374</xdr:rowOff>
    </xdr:to>
    <xdr:sp macro="" textlink="">
      <xdr:nvSpPr>
        <xdr:cNvPr id="20" name="テキスト ボックス 19">
          <a:extLst>
            <a:ext uri="{FF2B5EF4-FFF2-40B4-BE49-F238E27FC236}">
              <a16:creationId xmlns:a16="http://schemas.microsoft.com/office/drawing/2014/main" id="{DE9D0A20-3A4D-4152-BAAD-5A1A52BBDF3D}"/>
            </a:ext>
          </a:extLst>
        </xdr:cNvPr>
        <xdr:cNvSpPr txBox="1"/>
      </xdr:nvSpPr>
      <xdr:spPr>
        <a:xfrm>
          <a:off x="4524375" y="27860624"/>
          <a:ext cx="67786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S UI Gothic" panose="020B0600070205080204" pitchFamily="50" charset="-128"/>
              <a:ea typeface="MS UI Gothic" panose="020B0600070205080204" pitchFamily="50" charset="-128"/>
            </a:rPr>
            <a:t>一緒に避難する人：</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104775</xdr:rowOff>
    </xdr:to>
    <xdr:sp macro="" textlink="">
      <xdr:nvSpPr>
        <xdr:cNvPr id="2049" name="AutoShape 1">
          <a:extLst>
            <a:ext uri="{FF2B5EF4-FFF2-40B4-BE49-F238E27FC236}">
              <a16:creationId xmlns:a16="http://schemas.microsoft.com/office/drawing/2014/main" id="{5C498FFB-B7A9-4A2E-A704-B54BEEF42A45}"/>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8</xdr:row>
      <xdr:rowOff>104775</xdr:rowOff>
    </xdr:to>
    <xdr:sp macro="" textlink="">
      <xdr:nvSpPr>
        <xdr:cNvPr id="2050" name="AutoShape 2">
          <a:extLst>
            <a:ext uri="{FF2B5EF4-FFF2-40B4-BE49-F238E27FC236}">
              <a16:creationId xmlns:a16="http://schemas.microsoft.com/office/drawing/2014/main" id="{B887646C-8952-47B7-B98B-D26857459410}"/>
            </a:ext>
          </a:extLst>
        </xdr:cNvPr>
        <xdr:cNvSpPr>
          <a:spLocks noChangeAspect="1" noChangeArrowheads="1"/>
        </xdr:cNvSpPr>
      </xdr:nvSpPr>
      <xdr:spPr bwMode="auto">
        <a:xfrm>
          <a:off x="1524000" y="1400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104775</xdr:rowOff>
    </xdr:to>
    <xdr:sp macro="" textlink="">
      <xdr:nvSpPr>
        <xdr:cNvPr id="2052" name="AutoShape 4">
          <a:extLst>
            <a:ext uri="{FF2B5EF4-FFF2-40B4-BE49-F238E27FC236}">
              <a16:creationId xmlns:a16="http://schemas.microsoft.com/office/drawing/2014/main" id="{75A6990A-C29C-468A-BE86-4821F16209C7}"/>
            </a:ext>
          </a:extLst>
        </xdr:cNvPr>
        <xdr:cNvSpPr>
          <a:spLocks noChangeAspect="1" noChangeArrowheads="1"/>
        </xdr:cNvSpPr>
      </xdr:nvSpPr>
      <xdr:spPr bwMode="auto">
        <a:xfrm>
          <a:off x="3048000" y="240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xdr:row>
      <xdr:rowOff>0</xdr:rowOff>
    </xdr:from>
    <xdr:to>
      <xdr:col>2</xdr:col>
      <xdr:colOff>304800</xdr:colOff>
      <xdr:row>6</xdr:row>
      <xdr:rowOff>104775</xdr:rowOff>
    </xdr:to>
    <xdr:sp macro="" textlink="">
      <xdr:nvSpPr>
        <xdr:cNvPr id="2053" name="AutoShape 5">
          <a:extLst>
            <a:ext uri="{FF2B5EF4-FFF2-40B4-BE49-F238E27FC236}">
              <a16:creationId xmlns:a16="http://schemas.microsoft.com/office/drawing/2014/main" id="{2523772B-7AA8-4E91-B192-2B303394CD0B}"/>
            </a:ext>
          </a:extLst>
        </xdr:cNvPr>
        <xdr:cNvSpPr>
          <a:spLocks noChangeAspect="1" noChangeArrowheads="1"/>
        </xdr:cNvSpPr>
      </xdr:nvSpPr>
      <xdr:spPr bwMode="auto">
        <a:xfrm>
          <a:off x="1524000" y="100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Custom 33">
      <a:dk1>
        <a:srgbClr val="000000"/>
      </a:dk1>
      <a:lt1>
        <a:srgbClr val="FFFFFF"/>
      </a:lt1>
      <a:dk2>
        <a:srgbClr val="59512B"/>
      </a:dk2>
      <a:lt2>
        <a:srgbClr val="E7E4E6"/>
      </a:lt2>
      <a:accent1>
        <a:srgbClr val="F8F4EC"/>
      </a:accent1>
      <a:accent2>
        <a:srgbClr val="474134"/>
      </a:accent2>
      <a:accent3>
        <a:srgbClr val="E5E0D8"/>
      </a:accent3>
      <a:accent4>
        <a:srgbClr val="B6A592"/>
      </a:accent4>
      <a:accent5>
        <a:srgbClr val="F4F0ED"/>
      </a:accent5>
      <a:accent6>
        <a:srgbClr val="CEC5A7"/>
      </a:accent6>
      <a:hlink>
        <a:srgbClr val="827D57"/>
      </a:hlink>
      <a:folHlink>
        <a:srgbClr val="867052"/>
      </a:folHlink>
    </a:clrScheme>
    <a:fontScheme name="Custom 43">
      <a:majorFont>
        <a:latin typeface="Garamond"/>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autoPageBreaks="0" fitToPage="1"/>
  </sheetPr>
  <dimension ref="A1:L58"/>
  <sheetViews>
    <sheetView showGridLines="0" tabSelected="1" zoomScale="55" zoomScaleNormal="55" workbookViewId="0">
      <selection activeCell="F54" sqref="F54"/>
    </sheetView>
  </sheetViews>
  <sheetFormatPr defaultColWidth="9.21875" defaultRowHeight="35.25" customHeight="1" x14ac:dyDescent="0.25"/>
  <cols>
    <col min="1" max="1" width="4.77734375" style="6" customWidth="1"/>
    <col min="2" max="2" width="7.109375" style="6" hidden="1" customWidth="1"/>
    <col min="3" max="3" width="30.77734375" style="6" customWidth="1"/>
    <col min="4" max="5" width="22.88671875" style="6" customWidth="1"/>
    <col min="6" max="6" width="26.5546875" style="6" customWidth="1"/>
    <col min="7" max="7" width="26.77734375" style="6" customWidth="1"/>
    <col min="8" max="8" width="23.21875" style="6" customWidth="1"/>
    <col min="9" max="9" width="4.77734375" style="6" customWidth="1"/>
    <col min="10" max="10" width="9.21875" style="6"/>
    <col min="11" max="11" width="2.77734375" style="6" customWidth="1"/>
    <col min="12" max="12" width="50.88671875" style="6" customWidth="1"/>
    <col min="13" max="16384" width="9.21875" style="6"/>
  </cols>
  <sheetData>
    <row r="1" spans="1:12" ht="73.900000000000006" customHeight="1" x14ac:dyDescent="0.5">
      <c r="A1" s="20"/>
      <c r="B1" s="5"/>
      <c r="C1" s="29" t="s">
        <v>13</v>
      </c>
      <c r="D1" s="29"/>
      <c r="E1" s="29"/>
      <c r="F1" s="29"/>
      <c r="G1" s="29"/>
      <c r="H1" s="29"/>
      <c r="I1" s="14"/>
      <c r="J1" s="15"/>
    </row>
    <row r="2" spans="1:12" s="7" customFormat="1" ht="40.9" customHeight="1" x14ac:dyDescent="0.25">
      <c r="A2" s="17"/>
      <c r="C2" s="9"/>
      <c r="D2" s="9"/>
      <c r="E2" s="9"/>
      <c r="F2" s="9"/>
      <c r="G2" s="8" t="s">
        <v>14</v>
      </c>
      <c r="H2" s="9">
        <f ca="1">TODAY()</f>
        <v>45177</v>
      </c>
      <c r="I2" s="16"/>
      <c r="J2" s="17"/>
    </row>
    <row r="3" spans="1:12" ht="35.25" customHeight="1" x14ac:dyDescent="0.25">
      <c r="A3" s="15"/>
      <c r="C3" s="14"/>
      <c r="D3" s="14"/>
      <c r="E3" s="14"/>
      <c r="F3" s="14"/>
      <c r="G3" s="14"/>
      <c r="H3" s="14"/>
      <c r="I3" s="14"/>
      <c r="J3" s="15"/>
      <c r="L3" s="25" t="s">
        <v>22</v>
      </c>
    </row>
    <row r="4" spans="1:12" ht="145.5" customHeight="1" x14ac:dyDescent="0.25">
      <c r="A4" s="15"/>
      <c r="C4" s="24"/>
      <c r="D4" s="24"/>
      <c r="E4" s="24"/>
      <c r="F4" s="24"/>
      <c r="G4" s="24"/>
      <c r="H4" s="24"/>
      <c r="I4" s="14"/>
      <c r="J4" s="15"/>
      <c r="L4" s="25" t="s">
        <v>23</v>
      </c>
    </row>
    <row r="5" spans="1:12" ht="21.75" customHeight="1" x14ac:dyDescent="0.25">
      <c r="A5" s="15"/>
      <c r="C5" s="24"/>
      <c r="D5" s="24"/>
      <c r="E5" s="24"/>
      <c r="F5" s="24"/>
      <c r="G5" s="24"/>
      <c r="H5" s="24"/>
      <c r="I5" s="14"/>
      <c r="J5" s="15"/>
      <c r="L5" s="25" t="s">
        <v>24</v>
      </c>
    </row>
    <row r="6" spans="1:12" ht="45.75" customHeight="1" x14ac:dyDescent="0.25">
      <c r="A6" s="15"/>
      <c r="C6" s="22"/>
      <c r="D6" s="40" t="s">
        <v>15</v>
      </c>
      <c r="E6" s="40"/>
      <c r="F6" s="40"/>
      <c r="G6" s="36"/>
      <c r="H6" s="37"/>
      <c r="I6" s="18"/>
      <c r="J6" s="15"/>
      <c r="L6" s="25" t="s">
        <v>25</v>
      </c>
    </row>
    <row r="7" spans="1:12" ht="45.75" customHeight="1" x14ac:dyDescent="0.25">
      <c r="A7" s="15"/>
      <c r="C7" s="40" t="s">
        <v>16</v>
      </c>
      <c r="D7" s="40"/>
      <c r="E7" s="40"/>
      <c r="F7" s="40"/>
      <c r="G7" s="38"/>
      <c r="H7" s="39"/>
      <c r="I7" s="18"/>
      <c r="J7" s="15"/>
      <c r="L7" s="25" t="s">
        <v>26</v>
      </c>
    </row>
    <row r="8" spans="1:12" ht="21" customHeight="1" x14ac:dyDescent="0.25">
      <c r="A8" s="15"/>
      <c r="C8" s="22"/>
      <c r="D8" s="22"/>
      <c r="E8" s="22"/>
      <c r="F8" s="22"/>
      <c r="G8" s="22"/>
      <c r="H8" s="22"/>
      <c r="I8" s="18"/>
      <c r="J8" s="15"/>
      <c r="L8" s="25" t="s">
        <v>27</v>
      </c>
    </row>
    <row r="9" spans="1:12" ht="75.75" customHeight="1" x14ac:dyDescent="0.25">
      <c r="A9" s="15"/>
      <c r="C9" s="35" t="s">
        <v>17</v>
      </c>
      <c r="D9" s="21"/>
      <c r="E9" s="21"/>
      <c r="F9" s="21"/>
      <c r="G9" s="31" t="s">
        <v>22</v>
      </c>
      <c r="H9" s="32"/>
      <c r="I9" s="18"/>
      <c r="J9" s="15"/>
      <c r="L9" s="25" t="s">
        <v>28</v>
      </c>
    </row>
    <row r="10" spans="1:12" ht="21.75" customHeight="1" x14ac:dyDescent="0.25">
      <c r="A10" s="15"/>
      <c r="C10" s="35"/>
      <c r="D10" s="21"/>
      <c r="E10" s="21"/>
      <c r="F10" s="21"/>
      <c r="G10" s="19"/>
      <c r="H10" s="19"/>
      <c r="I10" s="18"/>
      <c r="J10" s="15"/>
      <c r="L10" s="25" t="s">
        <v>29</v>
      </c>
    </row>
    <row r="11" spans="1:12" ht="75.75" customHeight="1" x14ac:dyDescent="0.25">
      <c r="A11" s="15"/>
      <c r="B11" s="1"/>
      <c r="C11" s="35"/>
      <c r="D11" s="23"/>
      <c r="E11" s="23"/>
      <c r="F11" s="23"/>
      <c r="G11" s="33" t="s">
        <v>30</v>
      </c>
      <c r="H11" s="34"/>
      <c r="I11" s="18"/>
      <c r="J11" s="15"/>
    </row>
    <row r="12" spans="1:12" ht="21.75" customHeight="1" x14ac:dyDescent="0.25">
      <c r="A12" s="15"/>
      <c r="C12" s="12"/>
      <c r="D12" s="21"/>
      <c r="E12" s="21"/>
      <c r="F12" s="21"/>
      <c r="G12" s="19"/>
      <c r="H12" s="19"/>
      <c r="I12" s="18"/>
      <c r="J12" s="15"/>
    </row>
    <row r="13" spans="1:12" ht="21" customHeight="1" x14ac:dyDescent="0.25">
      <c r="A13" s="15"/>
      <c r="C13" s="22"/>
      <c r="D13" s="23"/>
      <c r="E13" s="23"/>
      <c r="F13" s="23"/>
      <c r="G13" s="22"/>
      <c r="H13" s="22"/>
      <c r="I13" s="18"/>
      <c r="J13" s="15"/>
    </row>
    <row r="14" spans="1:12" ht="75.75" customHeight="1" x14ac:dyDescent="0.25">
      <c r="A14" s="15"/>
      <c r="C14" s="35" t="s">
        <v>18</v>
      </c>
      <c r="D14" s="21"/>
      <c r="E14" s="21"/>
      <c r="F14" s="21"/>
      <c r="G14" s="31" t="s">
        <v>22</v>
      </c>
      <c r="H14" s="32"/>
      <c r="I14" s="18"/>
      <c r="J14" s="15"/>
    </row>
    <row r="15" spans="1:12" ht="21.75" customHeight="1" x14ac:dyDescent="0.25">
      <c r="A15" s="15"/>
      <c r="C15" s="35"/>
      <c r="D15" s="21"/>
      <c r="E15" s="21"/>
      <c r="F15" s="21"/>
      <c r="G15" s="19"/>
      <c r="H15" s="19"/>
      <c r="I15" s="18"/>
      <c r="J15" s="15"/>
    </row>
    <row r="16" spans="1:12" ht="75.75" customHeight="1" x14ac:dyDescent="0.25">
      <c r="A16" s="15"/>
      <c r="B16" s="1"/>
      <c r="C16" s="35"/>
      <c r="D16" s="23"/>
      <c r="E16" s="23"/>
      <c r="F16" s="23"/>
      <c r="G16" s="33" t="s">
        <v>30</v>
      </c>
      <c r="H16" s="34"/>
      <c r="I16" s="18"/>
      <c r="J16" s="15"/>
    </row>
    <row r="17" spans="1:10" ht="21.75" customHeight="1" x14ac:dyDescent="0.25">
      <c r="A17" s="15"/>
      <c r="C17" s="12"/>
      <c r="D17" s="21"/>
      <c r="E17" s="21"/>
      <c r="F17" s="21"/>
      <c r="G17" s="19"/>
      <c r="H17" s="19"/>
      <c r="I17" s="18"/>
      <c r="J17" s="15"/>
    </row>
    <row r="18" spans="1:10" ht="21" customHeight="1" x14ac:dyDescent="0.25">
      <c r="A18" s="15"/>
      <c r="C18" s="22"/>
      <c r="D18" s="23"/>
      <c r="E18" s="23"/>
      <c r="F18" s="23"/>
      <c r="G18" s="22"/>
      <c r="H18" s="22"/>
      <c r="I18" s="18"/>
      <c r="J18" s="15"/>
    </row>
    <row r="19" spans="1:10" ht="75.75" customHeight="1" x14ac:dyDescent="0.25">
      <c r="A19" s="15"/>
      <c r="C19" s="35" t="s">
        <v>19</v>
      </c>
      <c r="D19" s="21"/>
      <c r="E19" s="21"/>
      <c r="F19" s="21"/>
      <c r="G19" s="31" t="s">
        <v>22</v>
      </c>
      <c r="H19" s="32"/>
      <c r="I19" s="18"/>
      <c r="J19" s="15"/>
    </row>
    <row r="20" spans="1:10" ht="21.75" customHeight="1" x14ac:dyDescent="0.25">
      <c r="A20" s="15"/>
      <c r="C20" s="35"/>
      <c r="D20" s="21"/>
      <c r="E20" s="21"/>
      <c r="F20" s="21"/>
      <c r="G20" s="19"/>
      <c r="H20" s="19"/>
      <c r="I20" s="18"/>
      <c r="J20" s="15"/>
    </row>
    <row r="21" spans="1:10" ht="75.75" customHeight="1" x14ac:dyDescent="0.25">
      <c r="A21" s="15"/>
      <c r="B21" s="1"/>
      <c r="C21" s="35"/>
      <c r="D21" s="23"/>
      <c r="E21" s="23"/>
      <c r="F21" s="23"/>
      <c r="G21" s="33" t="s">
        <v>30</v>
      </c>
      <c r="H21" s="34"/>
      <c r="I21" s="18"/>
      <c r="J21" s="15"/>
    </row>
    <row r="22" spans="1:10" ht="21" customHeight="1" x14ac:dyDescent="0.25">
      <c r="A22" s="15"/>
      <c r="C22" s="22"/>
      <c r="D22" s="23"/>
      <c r="E22" s="23"/>
      <c r="F22" s="23"/>
      <c r="G22" s="22"/>
      <c r="H22" s="22"/>
      <c r="I22" s="18"/>
      <c r="J22" s="15"/>
    </row>
    <row r="23" spans="1:10" ht="21.75" customHeight="1" x14ac:dyDescent="0.25">
      <c r="A23" s="15"/>
      <c r="C23" s="12"/>
      <c r="D23" s="21"/>
      <c r="E23" s="21"/>
      <c r="F23" s="21"/>
      <c r="G23" s="19"/>
      <c r="H23" s="19"/>
      <c r="I23" s="18"/>
      <c r="J23" s="15"/>
    </row>
    <row r="24" spans="1:10" ht="75.75" customHeight="1" x14ac:dyDescent="0.25">
      <c r="A24" s="15"/>
      <c r="C24" s="35" t="s">
        <v>20</v>
      </c>
      <c r="D24" s="21"/>
      <c r="E24" s="21"/>
      <c r="F24" s="21"/>
      <c r="G24" s="31" t="s">
        <v>22</v>
      </c>
      <c r="H24" s="32"/>
      <c r="I24" s="18"/>
      <c r="J24" s="15"/>
    </row>
    <row r="25" spans="1:10" ht="21.75" customHeight="1" x14ac:dyDescent="0.25">
      <c r="A25" s="15"/>
      <c r="C25" s="35"/>
      <c r="D25" s="21"/>
      <c r="E25" s="21"/>
      <c r="F25" s="21"/>
      <c r="G25" s="19"/>
      <c r="H25" s="19"/>
      <c r="I25" s="18"/>
      <c r="J25" s="15"/>
    </row>
    <row r="26" spans="1:10" ht="75.75" customHeight="1" x14ac:dyDescent="0.25">
      <c r="A26" s="15"/>
      <c r="B26" s="1"/>
      <c r="C26" s="35"/>
      <c r="D26" s="23"/>
      <c r="E26" s="23"/>
      <c r="F26" s="23"/>
      <c r="G26" s="33" t="s">
        <v>30</v>
      </c>
      <c r="H26" s="34"/>
      <c r="I26" s="18"/>
      <c r="J26" s="15"/>
    </row>
    <row r="27" spans="1:10" ht="21.75" customHeight="1" x14ac:dyDescent="0.25">
      <c r="A27" s="15"/>
      <c r="C27" s="35"/>
      <c r="D27" s="21"/>
      <c r="E27" s="21"/>
      <c r="F27" s="21"/>
      <c r="G27" s="19"/>
      <c r="H27" s="19"/>
      <c r="I27" s="18"/>
      <c r="J27" s="15"/>
    </row>
    <row r="28" spans="1:10" ht="75.75" customHeight="1" x14ac:dyDescent="0.25">
      <c r="A28" s="15"/>
      <c r="C28" s="35"/>
      <c r="D28" s="21"/>
      <c r="E28" s="21"/>
      <c r="F28" s="21"/>
      <c r="G28" s="31" t="s">
        <v>22</v>
      </c>
      <c r="H28" s="32"/>
      <c r="I28" s="18"/>
      <c r="J28" s="15"/>
    </row>
    <row r="29" spans="1:10" ht="21.75" customHeight="1" x14ac:dyDescent="0.25">
      <c r="A29" s="15"/>
      <c r="C29" s="35"/>
      <c r="D29" s="21"/>
      <c r="E29" s="21"/>
      <c r="F29" s="21"/>
      <c r="G29" s="19"/>
      <c r="H29" s="19"/>
      <c r="I29" s="18"/>
      <c r="J29" s="15"/>
    </row>
    <row r="30" spans="1:10" ht="75.75" customHeight="1" x14ac:dyDescent="0.25">
      <c r="A30" s="15"/>
      <c r="B30" s="1"/>
      <c r="C30" s="35"/>
      <c r="D30" s="23"/>
      <c r="E30" s="23"/>
      <c r="F30" s="23"/>
      <c r="G30" s="33" t="s">
        <v>30</v>
      </c>
      <c r="H30" s="34"/>
      <c r="I30" s="18"/>
      <c r="J30" s="15"/>
    </row>
    <row r="31" spans="1:10" ht="21.75" customHeight="1" x14ac:dyDescent="0.25">
      <c r="A31" s="15"/>
      <c r="C31" s="12"/>
      <c r="D31" s="21"/>
      <c r="E31" s="21"/>
      <c r="F31" s="21"/>
      <c r="G31" s="19"/>
      <c r="H31" s="19"/>
      <c r="I31" s="18"/>
      <c r="J31" s="15"/>
    </row>
    <row r="32" spans="1:10" ht="75.75" customHeight="1" x14ac:dyDescent="0.25">
      <c r="A32" s="15"/>
      <c r="C32" s="35" t="s">
        <v>31</v>
      </c>
      <c r="D32" s="21"/>
      <c r="E32" s="21"/>
      <c r="F32" s="21"/>
      <c r="G32" s="31" t="s">
        <v>22</v>
      </c>
      <c r="H32" s="32"/>
      <c r="I32" s="18"/>
      <c r="J32" s="15"/>
    </row>
    <row r="33" spans="1:10" ht="21.75" customHeight="1" x14ac:dyDescent="0.25">
      <c r="A33" s="15"/>
      <c r="C33" s="35"/>
      <c r="D33" s="21"/>
      <c r="E33" s="21"/>
      <c r="F33" s="21"/>
      <c r="G33" s="19"/>
      <c r="H33" s="19"/>
      <c r="I33" s="18"/>
      <c r="J33" s="15"/>
    </row>
    <row r="34" spans="1:10" ht="75.75" customHeight="1" x14ac:dyDescent="0.25">
      <c r="A34" s="15"/>
      <c r="B34" s="1"/>
      <c r="C34" s="35"/>
      <c r="D34" s="23"/>
      <c r="E34" s="23"/>
      <c r="F34" s="23"/>
      <c r="G34" s="33" t="s">
        <v>30</v>
      </c>
      <c r="H34" s="34"/>
      <c r="I34" s="18"/>
      <c r="J34" s="15"/>
    </row>
    <row r="35" spans="1:10" ht="21.75" customHeight="1" x14ac:dyDescent="0.25">
      <c r="A35" s="15"/>
      <c r="C35" s="12"/>
      <c r="D35" s="21"/>
      <c r="E35" s="21"/>
      <c r="F35" s="21"/>
      <c r="G35" s="19"/>
      <c r="H35" s="19"/>
      <c r="I35" s="18"/>
      <c r="J35" s="15"/>
    </row>
    <row r="36" spans="1:10" ht="75.75" customHeight="1" x14ac:dyDescent="0.25">
      <c r="A36" s="15"/>
      <c r="C36" s="35" t="s">
        <v>32</v>
      </c>
      <c r="D36" s="21"/>
      <c r="E36" s="21"/>
      <c r="F36" s="21"/>
      <c r="G36" s="31" t="s">
        <v>22</v>
      </c>
      <c r="H36" s="32"/>
      <c r="I36" s="18"/>
      <c r="J36" s="15"/>
    </row>
    <row r="37" spans="1:10" ht="21.75" customHeight="1" x14ac:dyDescent="0.25">
      <c r="A37" s="15"/>
      <c r="C37" s="35"/>
      <c r="D37" s="21"/>
      <c r="E37" s="21"/>
      <c r="F37" s="21"/>
      <c r="G37" s="19"/>
      <c r="H37" s="19"/>
      <c r="I37" s="18"/>
      <c r="J37" s="15"/>
    </row>
    <row r="38" spans="1:10" ht="75.75" customHeight="1" x14ac:dyDescent="0.25">
      <c r="A38" s="15"/>
      <c r="B38" s="1"/>
      <c r="C38" s="35"/>
      <c r="D38" s="23"/>
      <c r="E38" s="23"/>
      <c r="F38" s="23"/>
      <c r="G38" s="33" t="s">
        <v>30</v>
      </c>
      <c r="H38" s="34"/>
      <c r="I38" s="18"/>
      <c r="J38" s="15"/>
    </row>
    <row r="39" spans="1:10" ht="21.75" customHeight="1" x14ac:dyDescent="0.25">
      <c r="A39" s="15"/>
      <c r="C39" s="12"/>
      <c r="D39" s="21"/>
      <c r="E39" s="21"/>
      <c r="F39" s="21"/>
      <c r="G39" s="19"/>
      <c r="H39" s="19"/>
      <c r="I39" s="18"/>
      <c r="J39" s="15"/>
    </row>
    <row r="40" spans="1:10" ht="36.75" customHeight="1" x14ac:dyDescent="0.25">
      <c r="A40" s="15"/>
      <c r="B40" s="1"/>
      <c r="C40" s="10"/>
      <c r="D40" s="11"/>
      <c r="E40" s="11"/>
      <c r="F40" s="11"/>
      <c r="G40" s="11"/>
      <c r="H40" s="18"/>
      <c r="I40" s="18"/>
      <c r="J40" s="15"/>
    </row>
    <row r="41" spans="1:10" ht="83.25" customHeight="1" x14ac:dyDescent="0.25">
      <c r="A41" s="15"/>
      <c r="C41" s="30" t="s">
        <v>33</v>
      </c>
      <c r="D41" s="30"/>
      <c r="E41" s="30"/>
      <c r="F41" s="30"/>
      <c r="G41" s="30"/>
      <c r="H41" s="19"/>
      <c r="I41" s="18"/>
      <c r="J41" s="15"/>
    </row>
    <row r="42" spans="1:10" ht="27" customHeight="1" x14ac:dyDescent="0.25">
      <c r="A42" s="15"/>
      <c r="C42" s="13"/>
      <c r="D42" s="13"/>
      <c r="E42" s="13"/>
      <c r="F42" s="13"/>
      <c r="G42" s="13"/>
      <c r="H42" s="19"/>
      <c r="I42" s="18"/>
      <c r="J42" s="15"/>
    </row>
    <row r="43" spans="1:10" ht="63.75" customHeight="1" x14ac:dyDescent="0.25">
      <c r="A43" s="15"/>
      <c r="B43" s="1"/>
      <c r="C43" s="26" t="s">
        <v>21</v>
      </c>
      <c r="D43" s="27"/>
      <c r="E43" s="27"/>
      <c r="F43" s="27"/>
      <c r="G43" s="28"/>
      <c r="H43" s="18"/>
      <c r="I43" s="18"/>
      <c r="J43" s="15"/>
    </row>
    <row r="44" spans="1:10" ht="20.25" customHeight="1" x14ac:dyDescent="0.25">
      <c r="A44" s="15"/>
      <c r="C44" s="41"/>
      <c r="D44" s="41"/>
      <c r="E44" s="41"/>
      <c r="F44" s="41"/>
      <c r="G44" s="41"/>
      <c r="H44" s="19"/>
      <c r="I44" s="18"/>
      <c r="J44" s="15"/>
    </row>
    <row r="45" spans="1:10" ht="165" customHeight="1" x14ac:dyDescent="0.25">
      <c r="A45" s="15"/>
      <c r="B45" s="1"/>
      <c r="C45" s="42" t="s">
        <v>34</v>
      </c>
      <c r="D45" s="43"/>
      <c r="E45" s="43"/>
      <c r="F45" s="43"/>
      <c r="G45" s="44"/>
      <c r="H45" s="18"/>
      <c r="I45" s="18"/>
      <c r="J45" s="15"/>
    </row>
    <row r="46" spans="1:10" ht="140.25" customHeight="1" x14ac:dyDescent="0.25">
      <c r="A46" s="15"/>
      <c r="C46" s="19"/>
      <c r="D46" s="19"/>
      <c r="E46" s="19"/>
      <c r="F46" s="19"/>
      <c r="G46" s="19"/>
      <c r="H46" s="19"/>
      <c r="I46" s="18"/>
      <c r="J46" s="15"/>
    </row>
    <row r="47" spans="1:10" ht="140.25" customHeight="1" x14ac:dyDescent="0.25">
      <c r="A47" s="15"/>
      <c r="B47" s="1"/>
      <c r="C47" s="10"/>
      <c r="D47" s="11"/>
      <c r="E47" s="11"/>
      <c r="F47" s="11"/>
      <c r="G47" s="11"/>
      <c r="H47" s="18"/>
      <c r="I47" s="18"/>
      <c r="J47" s="15"/>
    </row>
    <row r="48" spans="1:10" ht="140.25" customHeight="1" x14ac:dyDescent="0.25">
      <c r="A48" s="15"/>
      <c r="C48" s="19"/>
      <c r="D48" s="19"/>
      <c r="E48" s="19"/>
      <c r="F48" s="19"/>
      <c r="G48" s="19"/>
      <c r="H48" s="19"/>
      <c r="I48" s="18"/>
      <c r="J48" s="15"/>
    </row>
    <row r="49" spans="1:12" ht="140.25" customHeight="1" x14ac:dyDescent="0.25">
      <c r="A49" s="45"/>
      <c r="B49" s="45"/>
      <c r="C49" s="46"/>
      <c r="D49" s="47"/>
      <c r="E49" s="47"/>
      <c r="F49" s="47"/>
      <c r="G49" s="47"/>
      <c r="H49" s="48"/>
      <c r="I49" s="48"/>
      <c r="J49" s="45"/>
    </row>
    <row r="50" spans="1:12" ht="35.25" customHeight="1" x14ac:dyDescent="0.25">
      <c r="A50" s="49"/>
      <c r="B50" s="49"/>
      <c r="C50" s="49"/>
      <c r="D50" s="49"/>
      <c r="E50" s="49"/>
      <c r="F50" s="49"/>
      <c r="G50" s="49"/>
      <c r="H50" s="49"/>
      <c r="I50" s="49"/>
      <c r="J50" s="49"/>
      <c r="K50" s="49"/>
      <c r="L50" s="49"/>
    </row>
    <row r="51" spans="1:12" ht="35.25" customHeight="1" x14ac:dyDescent="0.25">
      <c r="A51" s="49"/>
      <c r="B51" s="49"/>
      <c r="C51" s="49"/>
      <c r="D51" s="49"/>
      <c r="E51" s="49"/>
      <c r="F51" s="49"/>
      <c r="G51" s="49"/>
      <c r="H51" s="49"/>
      <c r="I51" s="49"/>
      <c r="J51" s="49"/>
      <c r="K51" s="49"/>
      <c r="L51" s="49"/>
    </row>
    <row r="52" spans="1:12" ht="35.25" customHeight="1" x14ac:dyDescent="0.25">
      <c r="A52" s="49"/>
      <c r="B52" s="49"/>
      <c r="C52" s="49"/>
      <c r="D52" s="49"/>
      <c r="E52" s="49"/>
      <c r="F52" s="49"/>
      <c r="G52" s="49"/>
      <c r="H52" s="49"/>
      <c r="I52" s="49"/>
      <c r="J52" s="49"/>
      <c r="K52" s="49"/>
      <c r="L52" s="49"/>
    </row>
    <row r="53" spans="1:12" ht="35.25" customHeight="1" x14ac:dyDescent="0.25">
      <c r="A53" s="49"/>
      <c r="B53" s="49"/>
      <c r="C53" s="49"/>
      <c r="D53" s="49"/>
      <c r="E53" s="49"/>
      <c r="F53" s="49"/>
      <c r="G53" s="49"/>
      <c r="H53" s="49"/>
      <c r="I53" s="49"/>
      <c r="J53" s="49"/>
      <c r="K53" s="49"/>
      <c r="L53" s="49"/>
    </row>
    <row r="54" spans="1:12" ht="35.25" customHeight="1" x14ac:dyDescent="0.25">
      <c r="A54" s="49"/>
      <c r="B54" s="49"/>
      <c r="C54" s="49"/>
      <c r="D54" s="49"/>
      <c r="E54" s="49"/>
      <c r="F54" s="49"/>
      <c r="G54" s="49"/>
      <c r="H54" s="49"/>
      <c r="I54" s="49"/>
      <c r="J54" s="49"/>
      <c r="K54" s="49"/>
      <c r="L54" s="49"/>
    </row>
    <row r="55" spans="1:12" ht="35.25" customHeight="1" x14ac:dyDescent="0.25">
      <c r="A55" s="49"/>
      <c r="B55" s="49"/>
      <c r="C55" s="49"/>
      <c r="D55" s="49"/>
      <c r="E55" s="49"/>
      <c r="F55" s="49"/>
      <c r="G55" s="49"/>
      <c r="H55" s="49"/>
      <c r="I55" s="49"/>
      <c r="J55" s="49"/>
      <c r="K55" s="49"/>
      <c r="L55" s="49"/>
    </row>
    <row r="56" spans="1:12" ht="35.25" customHeight="1" x14ac:dyDescent="0.25">
      <c r="A56" s="49"/>
      <c r="B56" s="49"/>
      <c r="C56" s="49"/>
      <c r="D56" s="49"/>
      <c r="E56" s="49"/>
      <c r="F56" s="49"/>
      <c r="G56" s="49"/>
      <c r="H56" s="49"/>
      <c r="I56" s="49"/>
      <c r="J56" s="49"/>
      <c r="K56" s="49"/>
      <c r="L56" s="49"/>
    </row>
    <row r="57" spans="1:12" ht="35.25" customHeight="1" x14ac:dyDescent="0.25">
      <c r="A57" s="49"/>
      <c r="B57" s="49"/>
      <c r="C57" s="49"/>
      <c r="D57" s="49"/>
      <c r="E57" s="49"/>
      <c r="F57" s="49"/>
      <c r="G57" s="49"/>
      <c r="H57" s="49"/>
      <c r="I57" s="49"/>
      <c r="J57" s="49"/>
      <c r="K57" s="49"/>
      <c r="L57" s="49"/>
    </row>
    <row r="58" spans="1:12" ht="35.25" customHeight="1" x14ac:dyDescent="0.25">
      <c r="A58" s="49"/>
      <c r="B58" s="49"/>
      <c r="C58" s="49"/>
      <c r="D58" s="49"/>
      <c r="E58" s="49"/>
      <c r="F58" s="49"/>
      <c r="G58" s="49"/>
      <c r="H58" s="49"/>
      <c r="I58" s="49"/>
      <c r="J58" s="49"/>
      <c r="K58" s="49"/>
      <c r="L58" s="49"/>
    </row>
  </sheetData>
  <sheetProtection selectLockedCells="1"/>
  <mergeCells count="29">
    <mergeCell ref="C43:G43"/>
    <mergeCell ref="C44:G44"/>
    <mergeCell ref="G36:H36"/>
    <mergeCell ref="G38:H38"/>
    <mergeCell ref="G9:H9"/>
    <mergeCell ref="G11:H11"/>
    <mergeCell ref="C9:C11"/>
    <mergeCell ref="C14:C16"/>
    <mergeCell ref="G14:H14"/>
    <mergeCell ref="G16:H16"/>
    <mergeCell ref="C19:C21"/>
    <mergeCell ref="G19:H19"/>
    <mergeCell ref="G21:H21"/>
    <mergeCell ref="C45:G45"/>
    <mergeCell ref="C1:H1"/>
    <mergeCell ref="C41:G41"/>
    <mergeCell ref="G24:H24"/>
    <mergeCell ref="G26:H26"/>
    <mergeCell ref="G28:H28"/>
    <mergeCell ref="G30:H30"/>
    <mergeCell ref="C32:C34"/>
    <mergeCell ref="G32:H32"/>
    <mergeCell ref="G34:H34"/>
    <mergeCell ref="C24:C30"/>
    <mergeCell ref="G6:H6"/>
    <mergeCell ref="G7:H7"/>
    <mergeCell ref="D6:F6"/>
    <mergeCell ref="C7:F7"/>
    <mergeCell ref="C36:C38"/>
  </mergeCells>
  <phoneticPr fontId="19"/>
  <dataValidations count="2">
    <dataValidation type="list" allowBlank="1" showInputMessage="1" showErrorMessage="1" sqref="G6:H6" xr:uid="{1E46B204-10E7-4B36-86F8-4F69E789C4C0}">
      <formula1>"豊明小学校,中央小学校,沓掛小学校,栄小学校,二村台小学校,大宮小学校,カラット,三崎小学校,舘小学校,豊明中学校,栄中学校,沓掛中学校,豊明高等学校"</formula1>
    </dataValidation>
    <dataValidation type="list" allowBlank="1" showInputMessage="1" showErrorMessage="1" sqref="G14:H14 G36:H36 G32:H32 G28:H28 G24:H24 G19:H19 G9:H9" xr:uid="{D15491A9-EFC3-4948-B9DA-078FF22630D9}">
      <formula1>$L$3:$L$10</formula1>
    </dataValidation>
  </dataValidations>
  <printOptions horizontalCentered="1"/>
  <pageMargins left="0.25" right="0.25" top="0.5" bottom="0.5" header="0.3" footer="0.3"/>
  <pageSetup paperSize="9" scale="50" fitToHeight="0" orientation="portrait"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9FB02-9807-46E3-8E33-BC1FEFFA95A5}">
  <dimension ref="A1"/>
  <sheetViews>
    <sheetView workbookViewId="0">
      <selection activeCell="C6" sqref="C6"/>
    </sheetView>
  </sheetViews>
  <sheetFormatPr defaultRowHeight="15.75" x14ac:dyDescent="0.25"/>
  <sheetData/>
  <phoneticPr fontId="19"/>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72"/>
  <sheetViews>
    <sheetView workbookViewId="0"/>
  </sheetViews>
  <sheetFormatPr defaultColWidth="8.77734375" defaultRowHeight="15.75" x14ac:dyDescent="0.25"/>
  <cols>
    <col min="1" max="2" width="8.77734375" style="1"/>
    <col min="3" max="3" width="17.44140625" style="1" customWidth="1"/>
    <col min="4" max="4" width="18.109375" style="1" customWidth="1"/>
    <col min="5" max="34" width="10.77734375" style="1" customWidth="1"/>
    <col min="35" max="35" width="17.44140625" style="1" customWidth="1"/>
    <col min="36" max="16384" width="8.77734375" style="1"/>
  </cols>
  <sheetData>
    <row r="1" spans="1:6" ht="94.5" x14ac:dyDescent="0.25">
      <c r="A1" s="1" t="s">
        <v>1</v>
      </c>
    </row>
    <row r="3" spans="1:6" x14ac:dyDescent="0.25">
      <c r="C3" s="1" t="s">
        <v>4</v>
      </c>
      <c r="D3" s="2">
        <f ca="1">TODAY()</f>
        <v>45177</v>
      </c>
      <c r="E3" s="2"/>
    </row>
    <row r="4" spans="1:6" x14ac:dyDescent="0.25">
      <c r="D4" s="1">
        <v>5</v>
      </c>
    </row>
    <row r="5" spans="1:6" x14ac:dyDescent="0.25">
      <c r="C5" s="1" t="s">
        <v>5</v>
      </c>
      <c r="D5" s="1" t="e">
        <f>ROWS(#REF!)</f>
        <v>#REF!</v>
      </c>
    </row>
    <row r="6" spans="1:6" x14ac:dyDescent="0.25">
      <c r="E6" s="1" t="e">
        <f>NA()</f>
        <v>#N/A</v>
      </c>
    </row>
    <row r="7" spans="1:6" x14ac:dyDescent="0.25">
      <c r="E7" s="1" t="e">
        <f>NA()</f>
        <v>#N/A</v>
      </c>
    </row>
    <row r="8" spans="1:6" x14ac:dyDescent="0.25">
      <c r="E8" s="1" t="e">
        <f>NA()</f>
        <v>#N/A</v>
      </c>
    </row>
    <row r="9" spans="1:6" x14ac:dyDescent="0.25">
      <c r="C9" s="2" t="s">
        <v>6</v>
      </c>
      <c r="D9" s="1" t="e">
        <f>SUMPRODUCT( ((#REF!&gt;=StartDateWindow)+(#REF!&gt;=StartDateWindow)&gt;0)*(#REF!&lt;=(StartDateWindow+WindowDays-1)) )</f>
        <v>#REF!</v>
      </c>
      <c r="E9" s="1" t="e">
        <f>NA()</f>
        <v>#N/A</v>
      </c>
    </row>
    <row r="10" spans="1:6" x14ac:dyDescent="0.25">
      <c r="D10" s="1">
        <v>9</v>
      </c>
      <c r="E10" s="1" t="e">
        <f>NA()</f>
        <v>#N/A</v>
      </c>
    </row>
    <row r="11" spans="1:6" x14ac:dyDescent="0.25">
      <c r="D11" s="1" t="e">
        <f>D10-MIN(D10,D9)</f>
        <v>#REF!</v>
      </c>
      <c r="E11" s="1" t="e">
        <f>NA()</f>
        <v>#N/A</v>
      </c>
    </row>
    <row r="12" spans="1:6" x14ac:dyDescent="0.25">
      <c r="E12" s="1" t="e">
        <f>NA()</f>
        <v>#N/A</v>
      </c>
    </row>
    <row r="13" spans="1:6" x14ac:dyDescent="0.25">
      <c r="C13" s="2"/>
      <c r="E13" s="1" t="e">
        <f>NA()</f>
        <v>#N/A</v>
      </c>
    </row>
    <row r="14" spans="1:6" x14ac:dyDescent="0.25">
      <c r="C14" s="2"/>
      <c r="E14" s="1" t="e">
        <f>NA()</f>
        <v>#N/A</v>
      </c>
    </row>
    <row r="15" spans="1:6" x14ac:dyDescent="0.25">
      <c r="C15" s="2"/>
      <c r="E15" s="1" t="e">
        <f t="array" ref="E15">INDEX(#REF!,MATCH(1, ((#REF!&gt;=StartDateWindow)+(#REF!&gt;=StartDateWindow)&gt;0)*(#REF!&lt;=(StartDateWindow+WindowDays-1)), 0))</f>
        <v>#REF!</v>
      </c>
      <c r="F15" s="1" t="e">
        <f t="shared" ref="F15:F23" ca="1" si="0">OFFSET(E15,-$D$11,)</f>
        <v>#REF!</v>
      </c>
    </row>
    <row r="16" spans="1:6" x14ac:dyDescent="0.25">
      <c r="C16" s="2"/>
      <c r="E16" s="1" t="e">
        <f t="array" ref="E16">INDEX(#REF!,MATCH(1, (#REF!&gt;E15)*((#REF!&gt;=StartDateWindow)+(#REF!&gt;=StartDateWindow)&gt;0)*(#REF!&lt;=(StartDateWindow+WindowDays-1)), 0))</f>
        <v>#REF!</v>
      </c>
      <c r="F16" s="1" t="e">
        <f t="shared" ca="1" si="0"/>
        <v>#REF!</v>
      </c>
    </row>
    <row r="17" spans="1:35" x14ac:dyDescent="0.25">
      <c r="C17" s="2"/>
      <c r="E17" s="1" t="e">
        <f t="array" ref="E17">INDEX(#REF!,MATCH(1, (#REF!&gt;E16)*((#REF!&gt;=StartDateWindow)+(#REF!&gt;=StartDateWindow)&gt;0)*(#REF!&lt;=(StartDateWindow+WindowDays-1)), 0))</f>
        <v>#REF!</v>
      </c>
      <c r="F17" s="1" t="e">
        <f t="shared" ca="1" si="0"/>
        <v>#REF!</v>
      </c>
    </row>
    <row r="18" spans="1:35" x14ac:dyDescent="0.25">
      <c r="E18" s="1" t="e">
        <f t="array" ref="E18">INDEX(#REF!,MATCH(1, (#REF!&gt;E17)*((#REF!&gt;=StartDateWindow)+(#REF!&gt;=StartDateWindow)&gt;0)*(#REF!&lt;=(StartDateWindow+WindowDays-1)), 0))</f>
        <v>#REF!</v>
      </c>
      <c r="F18" s="1" t="e">
        <f t="shared" ca="1" si="0"/>
        <v>#REF!</v>
      </c>
    </row>
    <row r="19" spans="1:35" x14ac:dyDescent="0.25">
      <c r="E19" s="1" t="e">
        <f t="array" ref="E19">INDEX(#REF!,MATCH(1, (#REF!&gt;E18)*((#REF!&gt;=StartDateWindow)+(#REF!&gt;=StartDateWindow)&gt;0)*(#REF!&lt;=(StartDateWindow+WindowDays-1)), 0))</f>
        <v>#REF!</v>
      </c>
      <c r="F19" s="1" t="e">
        <f t="shared" ca="1" si="0"/>
        <v>#REF!</v>
      </c>
    </row>
    <row r="20" spans="1:35" x14ac:dyDescent="0.25">
      <c r="E20" s="1" t="e">
        <f t="array" ref="E20">INDEX(#REF!,MATCH(1, (#REF!&gt;E19)*((#REF!&gt;=StartDateWindow)+(#REF!&gt;=StartDateWindow)&gt;0)*(#REF!&lt;=(StartDateWindow+WindowDays-1)), 0))</f>
        <v>#REF!</v>
      </c>
      <c r="F20" s="1" t="e">
        <f t="shared" ca="1" si="0"/>
        <v>#REF!</v>
      </c>
    </row>
    <row r="21" spans="1:35" x14ac:dyDescent="0.25">
      <c r="E21" s="1" t="e">
        <f t="array" ref="E21">INDEX(#REF!,MATCH(1, (#REF!&gt;E20)*((#REF!&gt;=StartDateWindow)+(#REF!&gt;=StartDateWindow)&gt;0)*(#REF!&lt;=(StartDateWindow+WindowDays-1)), 0))</f>
        <v>#REF!</v>
      </c>
      <c r="F21" s="1" t="e">
        <f t="shared" ca="1" si="0"/>
        <v>#REF!</v>
      </c>
    </row>
    <row r="22" spans="1:35" x14ac:dyDescent="0.25">
      <c r="E22" s="1" t="e">
        <f t="array" ref="E22">INDEX(#REF!,MATCH(1, (#REF!&gt;E21)*((#REF!&gt;=StartDateWindow)+(#REF!&gt;=StartDateWindow)&gt;0)*(#REF!&lt;=(StartDateWindow+WindowDays-1)), 0))</f>
        <v>#REF!</v>
      </c>
      <c r="F22" s="1" t="e">
        <f t="shared" ca="1" si="0"/>
        <v>#REF!</v>
      </c>
    </row>
    <row r="23" spans="1:35" x14ac:dyDescent="0.25">
      <c r="E23" s="1" t="e">
        <f t="array" ref="E23">INDEX(#REF!,MATCH(1, (#REF!&gt;E22)*((#REF!&gt;=StartDateWindow)+(#REF!&gt;=StartDateWindow)&gt;0)*(#REF!&lt;=(StartDateWindow+WindowDays-1)), 0))</f>
        <v>#REF!</v>
      </c>
      <c r="F23" s="1" t="e">
        <f t="shared" ca="1" si="0"/>
        <v>#REF!</v>
      </c>
    </row>
    <row r="25" spans="1:35" x14ac:dyDescent="0.25">
      <c r="C25" s="1" t="s">
        <v>7</v>
      </c>
      <c r="D25" s="2">
        <f>StartDate+ウィンドウオフセット</f>
        <v>85</v>
      </c>
    </row>
    <row r="26" spans="1:35" x14ac:dyDescent="0.25">
      <c r="C26" s="1" t="s">
        <v>8</v>
      </c>
      <c r="D26" s="1">
        <v>85</v>
      </c>
    </row>
    <row r="28" spans="1:35" x14ac:dyDescent="0.25">
      <c r="C28" s="1" t="s">
        <v>0</v>
      </c>
      <c r="D28" s="3">
        <f>'マイタイムラインを作ってみよう！'!C2</f>
        <v>0</v>
      </c>
    </row>
    <row r="29" spans="1:35" x14ac:dyDescent="0.25">
      <c r="C29" s="1" t="s">
        <v>9</v>
      </c>
      <c r="D29" s="1">
        <v>30</v>
      </c>
    </row>
    <row r="31" spans="1:35" ht="31.5" x14ac:dyDescent="0.25">
      <c r="A31" s="1" t="s">
        <v>2</v>
      </c>
      <c r="B31" s="1" t="s">
        <v>3</v>
      </c>
      <c r="C31" s="1" t="s">
        <v>10</v>
      </c>
      <c r="D31" s="1" t="s">
        <v>11</v>
      </c>
      <c r="E31" s="2">
        <f>StartDateWindow</f>
        <v>85</v>
      </c>
      <c r="F31" s="2">
        <f t="shared" ref="F31:AI31" si="1">E31+1</f>
        <v>86</v>
      </c>
      <c r="G31" s="2">
        <f t="shared" si="1"/>
        <v>87</v>
      </c>
      <c r="H31" s="2">
        <f t="shared" si="1"/>
        <v>88</v>
      </c>
      <c r="I31" s="2">
        <f t="shared" si="1"/>
        <v>89</v>
      </c>
      <c r="J31" s="2">
        <f t="shared" si="1"/>
        <v>90</v>
      </c>
      <c r="K31" s="2">
        <f t="shared" si="1"/>
        <v>91</v>
      </c>
      <c r="L31" s="2">
        <f t="shared" si="1"/>
        <v>92</v>
      </c>
      <c r="M31" s="2">
        <f t="shared" si="1"/>
        <v>93</v>
      </c>
      <c r="N31" s="2">
        <f t="shared" si="1"/>
        <v>94</v>
      </c>
      <c r="O31" s="2">
        <f t="shared" si="1"/>
        <v>95</v>
      </c>
      <c r="P31" s="2">
        <f t="shared" si="1"/>
        <v>96</v>
      </c>
      <c r="Q31" s="2">
        <f t="shared" si="1"/>
        <v>97</v>
      </c>
      <c r="R31" s="2">
        <f t="shared" si="1"/>
        <v>98</v>
      </c>
      <c r="S31" s="2">
        <f t="shared" si="1"/>
        <v>99</v>
      </c>
      <c r="T31" s="2">
        <f t="shared" si="1"/>
        <v>100</v>
      </c>
      <c r="U31" s="2">
        <f t="shared" si="1"/>
        <v>101</v>
      </c>
      <c r="V31" s="2">
        <f t="shared" si="1"/>
        <v>102</v>
      </c>
      <c r="W31" s="2">
        <f t="shared" si="1"/>
        <v>103</v>
      </c>
      <c r="X31" s="2">
        <f t="shared" si="1"/>
        <v>104</v>
      </c>
      <c r="Y31" s="2">
        <f t="shared" si="1"/>
        <v>105</v>
      </c>
      <c r="Z31" s="2">
        <f t="shared" si="1"/>
        <v>106</v>
      </c>
      <c r="AA31" s="2">
        <f t="shared" si="1"/>
        <v>107</v>
      </c>
      <c r="AB31" s="2">
        <f t="shared" si="1"/>
        <v>108</v>
      </c>
      <c r="AC31" s="2">
        <f t="shared" si="1"/>
        <v>109</v>
      </c>
      <c r="AD31" s="2">
        <f t="shared" si="1"/>
        <v>110</v>
      </c>
      <c r="AE31" s="2">
        <f t="shared" si="1"/>
        <v>111</v>
      </c>
      <c r="AF31" s="2">
        <f t="shared" si="1"/>
        <v>112</v>
      </c>
      <c r="AG31" s="2">
        <f t="shared" si="1"/>
        <v>113</v>
      </c>
      <c r="AH31" s="2">
        <f t="shared" si="1"/>
        <v>114</v>
      </c>
      <c r="AI31" s="2">
        <f t="shared" si="1"/>
        <v>115</v>
      </c>
    </row>
    <row r="32" spans="1:35" x14ac:dyDescent="0.25">
      <c r="A32" s="1">
        <v>11.3</v>
      </c>
      <c r="B32" s="1">
        <v>1</v>
      </c>
      <c r="C32" s="1" t="e">
        <f t="shared" ref="C32:C40" ca="1" si="2">F15</f>
        <v>#REF!</v>
      </c>
      <c r="D32" s="1" t="e">
        <f ca="1">INDEX(#REF!,MATCH($C32,#REF!,0))</f>
        <v>#REF!</v>
      </c>
      <c r="E32" s="1" t="e">
        <f ca="1">GridCalc</f>
        <v>#N/A</v>
      </c>
      <c r="F32" s="1" t="e">
        <f ca="1">GridCalc</f>
        <v>#N/A</v>
      </c>
      <c r="G32" s="1" t="e">
        <f ca="1">GridCalc</f>
        <v>#N/A</v>
      </c>
      <c r="H32" s="1" t="e">
        <f ca="1">GridCalc</f>
        <v>#N/A</v>
      </c>
      <c r="I32" s="1" t="e">
        <f ca="1">GridCalc</f>
        <v>#N/A</v>
      </c>
      <c r="J32" s="1" t="e">
        <f ca="1">GridCalc</f>
        <v>#N/A</v>
      </c>
      <c r="K32" s="1" t="e">
        <f ca="1">GridCalc</f>
        <v>#N/A</v>
      </c>
      <c r="L32" s="1" t="e">
        <f ca="1">GridCalc</f>
        <v>#N/A</v>
      </c>
      <c r="M32" s="1" t="e">
        <f ca="1">GridCalc</f>
        <v>#N/A</v>
      </c>
      <c r="N32" s="1" t="e">
        <f ca="1">GridCalc</f>
        <v>#N/A</v>
      </c>
      <c r="O32" s="1" t="e">
        <f ca="1">GridCalc</f>
        <v>#N/A</v>
      </c>
      <c r="P32" s="1" t="e">
        <f ca="1">GridCalc</f>
        <v>#N/A</v>
      </c>
      <c r="Q32" s="1" t="e">
        <f ca="1">GridCalc</f>
        <v>#N/A</v>
      </c>
      <c r="R32" s="1" t="e">
        <f ca="1">GridCalc</f>
        <v>#N/A</v>
      </c>
      <c r="S32" s="1" t="e">
        <f ca="1">GridCalc</f>
        <v>#N/A</v>
      </c>
      <c r="T32" s="1" t="e">
        <f ca="1">GridCalc</f>
        <v>#N/A</v>
      </c>
      <c r="U32" s="1" t="e">
        <f ca="1">GridCalc</f>
        <v>#N/A</v>
      </c>
      <c r="V32" s="1" t="e">
        <f ca="1">GridCalc</f>
        <v>#N/A</v>
      </c>
      <c r="W32" s="1" t="e">
        <f ca="1">GridCalc</f>
        <v>#N/A</v>
      </c>
      <c r="X32" s="1" t="e">
        <f ca="1">GridCalc</f>
        <v>#N/A</v>
      </c>
      <c r="Y32" s="1" t="e">
        <f ca="1">GridCalc</f>
        <v>#N/A</v>
      </c>
      <c r="Z32" s="1" t="e">
        <f ca="1">GridCalc</f>
        <v>#N/A</v>
      </c>
      <c r="AA32" s="1" t="e">
        <f ca="1">GridCalc</f>
        <v>#N/A</v>
      </c>
      <c r="AB32" s="1" t="e">
        <f ca="1">GridCalc</f>
        <v>#N/A</v>
      </c>
      <c r="AC32" s="1" t="e">
        <f ca="1">GridCalc</f>
        <v>#N/A</v>
      </c>
      <c r="AD32" s="1" t="e">
        <f ca="1">GridCalc</f>
        <v>#N/A</v>
      </c>
      <c r="AE32" s="1" t="e">
        <f ca="1">GridCalc</f>
        <v>#N/A</v>
      </c>
      <c r="AF32" s="1" t="e">
        <f ca="1">GridCalc</f>
        <v>#N/A</v>
      </c>
      <c r="AG32" s="1" t="e">
        <f ca="1">GridCalc</f>
        <v>#N/A</v>
      </c>
      <c r="AH32" s="1" t="e">
        <f ca="1">GridCalc</f>
        <v>#N/A</v>
      </c>
      <c r="AI32" s="1" t="e">
        <f ca="1">GridCalc</f>
        <v>#N/A</v>
      </c>
    </row>
    <row r="33" spans="1:35" x14ac:dyDescent="0.25">
      <c r="A33" s="1">
        <f>A32-1</f>
        <v>10.3</v>
      </c>
      <c r="B33" s="1">
        <v>2</v>
      </c>
      <c r="C33" s="1" t="e">
        <f t="shared" ca="1" si="2"/>
        <v>#REF!</v>
      </c>
      <c r="D33" s="1" t="e">
        <f ca="1">INDEX(#REF!,MATCH($C33,#REF!,0))</f>
        <v>#REF!</v>
      </c>
      <c r="E33" s="1" t="e">
        <f ca="1">GridCalc</f>
        <v>#N/A</v>
      </c>
      <c r="F33" s="1" t="e">
        <f ca="1">GridCalc</f>
        <v>#N/A</v>
      </c>
      <c r="G33" s="1" t="e">
        <f ca="1">GridCalc</f>
        <v>#N/A</v>
      </c>
      <c r="H33" s="1" t="e">
        <f ca="1">GridCalc</f>
        <v>#N/A</v>
      </c>
      <c r="I33" s="1" t="e">
        <f ca="1">GridCalc</f>
        <v>#N/A</v>
      </c>
      <c r="J33" s="1" t="e">
        <f ca="1">GridCalc</f>
        <v>#N/A</v>
      </c>
      <c r="K33" s="1" t="e">
        <f ca="1">GridCalc</f>
        <v>#N/A</v>
      </c>
      <c r="L33" s="1" t="e">
        <f ca="1">GridCalc</f>
        <v>#N/A</v>
      </c>
      <c r="M33" s="1" t="e">
        <f ca="1">GridCalc</f>
        <v>#N/A</v>
      </c>
      <c r="N33" s="1" t="e">
        <f ca="1">GridCalc</f>
        <v>#N/A</v>
      </c>
      <c r="O33" s="1" t="e">
        <f ca="1">GridCalc</f>
        <v>#N/A</v>
      </c>
      <c r="P33" s="1" t="e">
        <f ca="1">GridCalc</f>
        <v>#N/A</v>
      </c>
      <c r="Q33" s="1" t="e">
        <f ca="1">GridCalc</f>
        <v>#N/A</v>
      </c>
      <c r="R33" s="1" t="e">
        <f ca="1">GridCalc</f>
        <v>#N/A</v>
      </c>
      <c r="S33" s="1" t="e">
        <f ca="1">GridCalc</f>
        <v>#N/A</v>
      </c>
      <c r="T33" s="1" t="e">
        <f ca="1">GridCalc</f>
        <v>#N/A</v>
      </c>
      <c r="U33" s="1" t="e">
        <f ca="1">GridCalc</f>
        <v>#N/A</v>
      </c>
      <c r="V33" s="1" t="e">
        <f ca="1">GridCalc</f>
        <v>#N/A</v>
      </c>
      <c r="W33" s="1" t="e">
        <f ca="1">GridCalc</f>
        <v>#N/A</v>
      </c>
      <c r="X33" s="1" t="e">
        <f ca="1">GridCalc</f>
        <v>#N/A</v>
      </c>
      <c r="Y33" s="1" t="e">
        <f ca="1">GridCalc</f>
        <v>#N/A</v>
      </c>
      <c r="Z33" s="1" t="e">
        <f ca="1">GridCalc</f>
        <v>#N/A</v>
      </c>
      <c r="AA33" s="1" t="e">
        <f ca="1">GridCalc</f>
        <v>#N/A</v>
      </c>
      <c r="AB33" s="1" t="e">
        <f ca="1">GridCalc</f>
        <v>#N/A</v>
      </c>
      <c r="AC33" s="1" t="e">
        <f ca="1">GridCalc</f>
        <v>#N/A</v>
      </c>
      <c r="AD33" s="1" t="e">
        <f ca="1">GridCalc</f>
        <v>#N/A</v>
      </c>
      <c r="AE33" s="1" t="e">
        <f ca="1">GridCalc</f>
        <v>#N/A</v>
      </c>
      <c r="AF33" s="1" t="e">
        <f ca="1">GridCalc</f>
        <v>#N/A</v>
      </c>
      <c r="AG33" s="1" t="e">
        <f ca="1">GridCalc</f>
        <v>#N/A</v>
      </c>
      <c r="AH33" s="1" t="e">
        <f ca="1">GridCalc</f>
        <v>#N/A</v>
      </c>
      <c r="AI33" s="1" t="e">
        <f ca="1">GridCalc</f>
        <v>#N/A</v>
      </c>
    </row>
    <row r="34" spans="1:35" x14ac:dyDescent="0.25">
      <c r="A34" s="1">
        <f t="shared" ref="A34:A40" si="3">A33-1</f>
        <v>9.3000000000000007</v>
      </c>
      <c r="B34" s="1">
        <v>3</v>
      </c>
      <c r="C34" s="1" t="e">
        <f t="shared" ca="1" si="2"/>
        <v>#REF!</v>
      </c>
      <c r="D34" s="1" t="e">
        <f ca="1">INDEX(#REF!,MATCH($C34,#REF!,0))</f>
        <v>#REF!</v>
      </c>
      <c r="E34" s="1" t="e">
        <f ca="1">GridCalc</f>
        <v>#N/A</v>
      </c>
      <c r="F34" s="1" t="e">
        <f ca="1">GridCalc</f>
        <v>#N/A</v>
      </c>
      <c r="G34" s="1" t="e">
        <f ca="1">GridCalc</f>
        <v>#N/A</v>
      </c>
      <c r="H34" s="1" t="e">
        <f ca="1">GridCalc</f>
        <v>#N/A</v>
      </c>
      <c r="I34" s="1" t="e">
        <f ca="1">GridCalc</f>
        <v>#N/A</v>
      </c>
      <c r="J34" s="1" t="e">
        <f ca="1">GridCalc</f>
        <v>#N/A</v>
      </c>
      <c r="K34" s="1" t="e">
        <f ca="1">GridCalc</f>
        <v>#N/A</v>
      </c>
      <c r="L34" s="1" t="e">
        <f ca="1">GridCalc</f>
        <v>#N/A</v>
      </c>
      <c r="M34" s="1" t="e">
        <f ca="1">GridCalc</f>
        <v>#N/A</v>
      </c>
      <c r="N34" s="1" t="e">
        <f ca="1">GridCalc</f>
        <v>#N/A</v>
      </c>
      <c r="O34" s="1" t="e">
        <f ca="1">GridCalc</f>
        <v>#N/A</v>
      </c>
      <c r="P34" s="1" t="e">
        <f ca="1">GridCalc</f>
        <v>#N/A</v>
      </c>
      <c r="Q34" s="1" t="e">
        <f ca="1">GridCalc</f>
        <v>#N/A</v>
      </c>
      <c r="R34" s="1" t="e">
        <f ca="1">GridCalc</f>
        <v>#N/A</v>
      </c>
      <c r="S34" s="1" t="e">
        <f ca="1">GridCalc</f>
        <v>#N/A</v>
      </c>
      <c r="T34" s="1" t="e">
        <f ca="1">GridCalc</f>
        <v>#N/A</v>
      </c>
      <c r="U34" s="1" t="e">
        <f ca="1">GridCalc</f>
        <v>#N/A</v>
      </c>
      <c r="V34" s="1" t="e">
        <f ca="1">GridCalc</f>
        <v>#N/A</v>
      </c>
      <c r="W34" s="1" t="e">
        <f ca="1">GridCalc</f>
        <v>#N/A</v>
      </c>
      <c r="X34" s="1" t="e">
        <f ca="1">GridCalc</f>
        <v>#N/A</v>
      </c>
      <c r="Y34" s="1" t="e">
        <f ca="1">GridCalc</f>
        <v>#N/A</v>
      </c>
      <c r="Z34" s="1" t="e">
        <f ca="1">GridCalc</f>
        <v>#N/A</v>
      </c>
      <c r="AA34" s="1" t="e">
        <f ca="1">GridCalc</f>
        <v>#N/A</v>
      </c>
      <c r="AB34" s="1" t="e">
        <f ca="1">GridCalc</f>
        <v>#N/A</v>
      </c>
      <c r="AC34" s="1" t="e">
        <f ca="1">GridCalc</f>
        <v>#N/A</v>
      </c>
      <c r="AD34" s="1" t="e">
        <f ca="1">GridCalc</f>
        <v>#N/A</v>
      </c>
      <c r="AE34" s="1" t="e">
        <f ca="1">GridCalc</f>
        <v>#N/A</v>
      </c>
      <c r="AF34" s="1" t="e">
        <f ca="1">GridCalc</f>
        <v>#N/A</v>
      </c>
      <c r="AG34" s="1" t="e">
        <f ca="1">GridCalc</f>
        <v>#N/A</v>
      </c>
      <c r="AH34" s="1" t="e">
        <f ca="1">GridCalc</f>
        <v>#N/A</v>
      </c>
      <c r="AI34" s="1" t="e">
        <f ca="1">GridCalc</f>
        <v>#N/A</v>
      </c>
    </row>
    <row r="35" spans="1:35" x14ac:dyDescent="0.25">
      <c r="A35" s="1">
        <f t="shared" si="3"/>
        <v>8.3000000000000007</v>
      </c>
      <c r="B35" s="1">
        <v>4</v>
      </c>
      <c r="C35" s="1" t="e">
        <f t="shared" ca="1" si="2"/>
        <v>#REF!</v>
      </c>
      <c r="D35" s="1" t="e">
        <f ca="1">INDEX(#REF!,MATCH($C35,#REF!,0))</f>
        <v>#REF!</v>
      </c>
      <c r="E35" s="1" t="e">
        <f ca="1">GridCalc</f>
        <v>#N/A</v>
      </c>
      <c r="F35" s="1" t="e">
        <f ca="1">GridCalc</f>
        <v>#N/A</v>
      </c>
      <c r="G35" s="1" t="e">
        <f ca="1">GridCalc</f>
        <v>#N/A</v>
      </c>
      <c r="H35" s="1" t="e">
        <f ca="1">GridCalc</f>
        <v>#N/A</v>
      </c>
      <c r="I35" s="1" t="e">
        <f ca="1">GridCalc</f>
        <v>#N/A</v>
      </c>
      <c r="J35" s="1" t="e">
        <f ca="1">GridCalc</f>
        <v>#N/A</v>
      </c>
      <c r="K35" s="1" t="e">
        <f ca="1">GridCalc</f>
        <v>#N/A</v>
      </c>
      <c r="L35" s="1" t="e">
        <f ca="1">GridCalc</f>
        <v>#N/A</v>
      </c>
      <c r="M35" s="1" t="e">
        <f ca="1">GridCalc</f>
        <v>#N/A</v>
      </c>
      <c r="N35" s="1" t="e">
        <f ca="1">GridCalc</f>
        <v>#N/A</v>
      </c>
      <c r="O35" s="1" t="e">
        <f ca="1">GridCalc</f>
        <v>#N/A</v>
      </c>
      <c r="P35" s="1" t="e">
        <f ca="1">GridCalc</f>
        <v>#N/A</v>
      </c>
      <c r="Q35" s="1" t="e">
        <f ca="1">GridCalc</f>
        <v>#N/A</v>
      </c>
      <c r="R35" s="1" t="e">
        <f ca="1">GridCalc</f>
        <v>#N/A</v>
      </c>
      <c r="S35" s="1" t="e">
        <f ca="1">GridCalc</f>
        <v>#N/A</v>
      </c>
      <c r="T35" s="1" t="e">
        <f ca="1">GridCalc</f>
        <v>#N/A</v>
      </c>
      <c r="U35" s="1" t="e">
        <f ca="1">GridCalc</f>
        <v>#N/A</v>
      </c>
      <c r="V35" s="1" t="e">
        <f ca="1">GridCalc</f>
        <v>#N/A</v>
      </c>
      <c r="W35" s="1" t="e">
        <f ca="1">GridCalc</f>
        <v>#N/A</v>
      </c>
      <c r="X35" s="1" t="e">
        <f ca="1">GridCalc</f>
        <v>#N/A</v>
      </c>
      <c r="Y35" s="1" t="e">
        <f ca="1">GridCalc</f>
        <v>#N/A</v>
      </c>
      <c r="Z35" s="1" t="e">
        <f ca="1">GridCalc</f>
        <v>#N/A</v>
      </c>
      <c r="AA35" s="1" t="e">
        <f ca="1">GridCalc</f>
        <v>#N/A</v>
      </c>
      <c r="AB35" s="1" t="e">
        <f ca="1">GridCalc</f>
        <v>#N/A</v>
      </c>
      <c r="AC35" s="1" t="e">
        <f ca="1">GridCalc</f>
        <v>#N/A</v>
      </c>
      <c r="AD35" s="1" t="e">
        <f ca="1">GridCalc</f>
        <v>#N/A</v>
      </c>
      <c r="AE35" s="1" t="e">
        <f ca="1">GridCalc</f>
        <v>#N/A</v>
      </c>
      <c r="AF35" s="1" t="e">
        <f ca="1">GridCalc</f>
        <v>#N/A</v>
      </c>
      <c r="AG35" s="1" t="e">
        <f ca="1">GridCalc</f>
        <v>#N/A</v>
      </c>
      <c r="AH35" s="1" t="e">
        <f ca="1">GridCalc</f>
        <v>#N/A</v>
      </c>
      <c r="AI35" s="1" t="e">
        <f ca="1">GridCalc</f>
        <v>#N/A</v>
      </c>
    </row>
    <row r="36" spans="1:35" x14ac:dyDescent="0.25">
      <c r="A36" s="1">
        <f t="shared" si="3"/>
        <v>7.3000000000000007</v>
      </c>
      <c r="B36" s="1">
        <v>5</v>
      </c>
      <c r="C36" s="1" t="e">
        <f t="shared" ca="1" si="2"/>
        <v>#REF!</v>
      </c>
      <c r="D36" s="1" t="e">
        <f ca="1">INDEX(#REF!,MATCH($C36,#REF!,0))</f>
        <v>#REF!</v>
      </c>
      <c r="E36" s="1" t="e">
        <f ca="1">GridCalc</f>
        <v>#N/A</v>
      </c>
      <c r="F36" s="1" t="e">
        <f ca="1">GridCalc</f>
        <v>#N/A</v>
      </c>
      <c r="G36" s="1" t="e">
        <f ca="1">GridCalc</f>
        <v>#N/A</v>
      </c>
      <c r="H36" s="1" t="e">
        <f ca="1">GridCalc</f>
        <v>#N/A</v>
      </c>
      <c r="I36" s="1" t="e">
        <f ca="1">GridCalc</f>
        <v>#N/A</v>
      </c>
      <c r="J36" s="1" t="e">
        <f ca="1">GridCalc</f>
        <v>#N/A</v>
      </c>
      <c r="K36" s="1" t="e">
        <f ca="1">GridCalc</f>
        <v>#N/A</v>
      </c>
      <c r="L36" s="1" t="e">
        <f ca="1">GridCalc</f>
        <v>#N/A</v>
      </c>
      <c r="M36" s="1" t="e">
        <f ca="1">GridCalc</f>
        <v>#N/A</v>
      </c>
      <c r="N36" s="1" t="e">
        <f ca="1">GridCalc</f>
        <v>#N/A</v>
      </c>
      <c r="O36" s="1" t="e">
        <f ca="1">GridCalc</f>
        <v>#N/A</v>
      </c>
      <c r="P36" s="1" t="e">
        <f ca="1">GridCalc</f>
        <v>#N/A</v>
      </c>
      <c r="Q36" s="1" t="e">
        <f ca="1">GridCalc</f>
        <v>#N/A</v>
      </c>
      <c r="R36" s="1" t="e">
        <f ca="1">GridCalc</f>
        <v>#N/A</v>
      </c>
      <c r="S36" s="1" t="e">
        <f ca="1">GridCalc</f>
        <v>#N/A</v>
      </c>
      <c r="T36" s="1" t="e">
        <f ca="1">GridCalc</f>
        <v>#N/A</v>
      </c>
      <c r="U36" s="1" t="e">
        <f ca="1">GridCalc</f>
        <v>#N/A</v>
      </c>
      <c r="V36" s="1" t="e">
        <f ca="1">GridCalc</f>
        <v>#N/A</v>
      </c>
      <c r="W36" s="1" t="e">
        <f ca="1">GridCalc</f>
        <v>#N/A</v>
      </c>
      <c r="X36" s="1" t="e">
        <f ca="1">GridCalc</f>
        <v>#N/A</v>
      </c>
      <c r="Y36" s="1" t="e">
        <f ca="1">GridCalc</f>
        <v>#N/A</v>
      </c>
      <c r="Z36" s="1" t="e">
        <f ca="1">GridCalc</f>
        <v>#N/A</v>
      </c>
      <c r="AA36" s="1" t="e">
        <f ca="1">GridCalc</f>
        <v>#N/A</v>
      </c>
      <c r="AB36" s="1" t="e">
        <f ca="1">GridCalc</f>
        <v>#N/A</v>
      </c>
      <c r="AC36" s="1" t="e">
        <f ca="1">GridCalc</f>
        <v>#N/A</v>
      </c>
      <c r="AD36" s="1" t="e">
        <f ca="1">GridCalc</f>
        <v>#N/A</v>
      </c>
      <c r="AE36" s="1" t="e">
        <f ca="1">GridCalc</f>
        <v>#N/A</v>
      </c>
      <c r="AF36" s="1" t="e">
        <f ca="1">GridCalc</f>
        <v>#N/A</v>
      </c>
      <c r="AG36" s="1" t="e">
        <f ca="1">GridCalc</f>
        <v>#N/A</v>
      </c>
      <c r="AH36" s="1" t="e">
        <f ca="1">GridCalc</f>
        <v>#N/A</v>
      </c>
      <c r="AI36" s="1" t="e">
        <f ca="1">GridCalc</f>
        <v>#N/A</v>
      </c>
    </row>
    <row r="37" spans="1:35" x14ac:dyDescent="0.25">
      <c r="A37" s="1">
        <f t="shared" si="3"/>
        <v>6.3000000000000007</v>
      </c>
      <c r="B37" s="1">
        <v>6</v>
      </c>
      <c r="C37" s="1" t="e">
        <f t="shared" ca="1" si="2"/>
        <v>#REF!</v>
      </c>
      <c r="D37" s="1" t="e">
        <f ca="1">INDEX(#REF!,MATCH($C37,#REF!,0))</f>
        <v>#REF!</v>
      </c>
      <c r="E37" s="1" t="e">
        <f ca="1">GridCalc</f>
        <v>#N/A</v>
      </c>
      <c r="F37" s="1" t="e">
        <f ca="1">GridCalc</f>
        <v>#N/A</v>
      </c>
      <c r="G37" s="1" t="e">
        <f ca="1">GridCalc</f>
        <v>#N/A</v>
      </c>
      <c r="H37" s="1" t="e">
        <f ca="1">GridCalc</f>
        <v>#N/A</v>
      </c>
      <c r="I37" s="1" t="e">
        <f ca="1">GridCalc</f>
        <v>#N/A</v>
      </c>
      <c r="J37" s="1" t="e">
        <f ca="1">GridCalc</f>
        <v>#N/A</v>
      </c>
      <c r="K37" s="1" t="e">
        <f ca="1">GridCalc</f>
        <v>#N/A</v>
      </c>
      <c r="L37" s="1" t="e">
        <f ca="1">GridCalc</f>
        <v>#N/A</v>
      </c>
      <c r="M37" s="1" t="e">
        <f ca="1">GridCalc</f>
        <v>#N/A</v>
      </c>
      <c r="N37" s="1" t="e">
        <f ca="1">GridCalc</f>
        <v>#N/A</v>
      </c>
      <c r="O37" s="1" t="e">
        <f ca="1">GridCalc</f>
        <v>#N/A</v>
      </c>
      <c r="P37" s="1" t="e">
        <f ca="1">GridCalc</f>
        <v>#N/A</v>
      </c>
      <c r="Q37" s="1" t="e">
        <f ca="1">GridCalc</f>
        <v>#N/A</v>
      </c>
      <c r="R37" s="1" t="e">
        <f ca="1">GridCalc</f>
        <v>#N/A</v>
      </c>
      <c r="S37" s="1" t="e">
        <f ca="1">GridCalc</f>
        <v>#N/A</v>
      </c>
      <c r="T37" s="1" t="e">
        <f ca="1">GridCalc</f>
        <v>#N/A</v>
      </c>
      <c r="U37" s="1" t="e">
        <f ca="1">GridCalc</f>
        <v>#N/A</v>
      </c>
      <c r="V37" s="1" t="e">
        <f ca="1">GridCalc</f>
        <v>#N/A</v>
      </c>
      <c r="W37" s="1" t="e">
        <f ca="1">GridCalc</f>
        <v>#N/A</v>
      </c>
      <c r="X37" s="1" t="e">
        <f ca="1">GridCalc</f>
        <v>#N/A</v>
      </c>
      <c r="Y37" s="1" t="e">
        <f ca="1">GridCalc</f>
        <v>#N/A</v>
      </c>
      <c r="Z37" s="1" t="e">
        <f ca="1">GridCalc</f>
        <v>#N/A</v>
      </c>
      <c r="AA37" s="1" t="e">
        <f ca="1">GridCalc</f>
        <v>#N/A</v>
      </c>
      <c r="AB37" s="1" t="e">
        <f ca="1">GridCalc</f>
        <v>#N/A</v>
      </c>
      <c r="AC37" s="1" t="e">
        <f ca="1">GridCalc</f>
        <v>#N/A</v>
      </c>
      <c r="AD37" s="1" t="e">
        <f ca="1">GridCalc</f>
        <v>#N/A</v>
      </c>
      <c r="AE37" s="1" t="e">
        <f ca="1">GridCalc</f>
        <v>#N/A</v>
      </c>
      <c r="AF37" s="1" t="e">
        <f ca="1">GridCalc</f>
        <v>#N/A</v>
      </c>
      <c r="AG37" s="1" t="e">
        <f ca="1">GridCalc</f>
        <v>#N/A</v>
      </c>
      <c r="AH37" s="1" t="e">
        <f ca="1">GridCalc</f>
        <v>#N/A</v>
      </c>
      <c r="AI37" s="1" t="e">
        <f ca="1">GridCalc</f>
        <v>#N/A</v>
      </c>
    </row>
    <row r="38" spans="1:35" x14ac:dyDescent="0.25">
      <c r="A38" s="1">
        <f t="shared" si="3"/>
        <v>5.3000000000000007</v>
      </c>
      <c r="B38" s="1">
        <v>7</v>
      </c>
      <c r="C38" s="1" t="e">
        <f t="shared" ca="1" si="2"/>
        <v>#REF!</v>
      </c>
      <c r="D38" s="1" t="e">
        <f ca="1">INDEX(#REF!,MATCH($C38,#REF!,0))</f>
        <v>#REF!</v>
      </c>
      <c r="E38" s="1" t="e">
        <f ca="1">GridCalc</f>
        <v>#N/A</v>
      </c>
      <c r="F38" s="1" t="e">
        <f ca="1">GridCalc</f>
        <v>#N/A</v>
      </c>
      <c r="G38" s="1" t="e">
        <f ca="1">GridCalc</f>
        <v>#N/A</v>
      </c>
      <c r="H38" s="1" t="e">
        <f ca="1">GridCalc</f>
        <v>#N/A</v>
      </c>
      <c r="I38" s="1" t="e">
        <f ca="1">GridCalc</f>
        <v>#N/A</v>
      </c>
      <c r="J38" s="1" t="e">
        <f ca="1">GridCalc</f>
        <v>#N/A</v>
      </c>
      <c r="K38" s="1" t="e">
        <f ca="1">GridCalc</f>
        <v>#N/A</v>
      </c>
      <c r="L38" s="1" t="e">
        <f ca="1">GridCalc</f>
        <v>#N/A</v>
      </c>
      <c r="M38" s="1" t="e">
        <f ca="1">GridCalc</f>
        <v>#N/A</v>
      </c>
      <c r="N38" s="1" t="e">
        <f ca="1">GridCalc</f>
        <v>#N/A</v>
      </c>
      <c r="O38" s="1" t="e">
        <f ca="1">GridCalc</f>
        <v>#N/A</v>
      </c>
      <c r="P38" s="1" t="e">
        <f ca="1">GridCalc</f>
        <v>#N/A</v>
      </c>
      <c r="Q38" s="1" t="e">
        <f ca="1">GridCalc</f>
        <v>#N/A</v>
      </c>
      <c r="R38" s="1" t="e">
        <f ca="1">GridCalc</f>
        <v>#N/A</v>
      </c>
      <c r="S38" s="1" t="e">
        <f ca="1">GridCalc</f>
        <v>#N/A</v>
      </c>
      <c r="T38" s="1" t="e">
        <f ca="1">GridCalc</f>
        <v>#N/A</v>
      </c>
      <c r="U38" s="1" t="e">
        <f ca="1">GridCalc</f>
        <v>#N/A</v>
      </c>
      <c r="V38" s="1" t="e">
        <f ca="1">GridCalc</f>
        <v>#N/A</v>
      </c>
      <c r="W38" s="1" t="e">
        <f ca="1">GridCalc</f>
        <v>#N/A</v>
      </c>
      <c r="X38" s="1" t="e">
        <f ca="1">GridCalc</f>
        <v>#N/A</v>
      </c>
      <c r="Y38" s="1" t="e">
        <f ca="1">GridCalc</f>
        <v>#N/A</v>
      </c>
      <c r="Z38" s="1" t="e">
        <f ca="1">GridCalc</f>
        <v>#N/A</v>
      </c>
      <c r="AA38" s="1" t="e">
        <f ca="1">GridCalc</f>
        <v>#N/A</v>
      </c>
      <c r="AB38" s="1" t="e">
        <f ca="1">GridCalc</f>
        <v>#N/A</v>
      </c>
      <c r="AC38" s="1" t="e">
        <f ca="1">GridCalc</f>
        <v>#N/A</v>
      </c>
      <c r="AD38" s="1" t="e">
        <f ca="1">GridCalc</f>
        <v>#N/A</v>
      </c>
      <c r="AE38" s="1" t="e">
        <f ca="1">GridCalc</f>
        <v>#N/A</v>
      </c>
      <c r="AF38" s="1" t="e">
        <f ca="1">GridCalc</f>
        <v>#N/A</v>
      </c>
      <c r="AG38" s="1" t="e">
        <f ca="1">GridCalc</f>
        <v>#N/A</v>
      </c>
      <c r="AH38" s="1" t="e">
        <f ca="1">GridCalc</f>
        <v>#N/A</v>
      </c>
      <c r="AI38" s="1" t="e">
        <f ca="1">GridCalc</f>
        <v>#N/A</v>
      </c>
    </row>
    <row r="39" spans="1:35" x14ac:dyDescent="0.25">
      <c r="A39" s="1">
        <f t="shared" si="3"/>
        <v>4.3000000000000007</v>
      </c>
      <c r="B39" s="1">
        <v>8</v>
      </c>
      <c r="C39" s="1" t="e">
        <f t="shared" ca="1" si="2"/>
        <v>#REF!</v>
      </c>
      <c r="D39" s="1" t="e">
        <f ca="1">INDEX(#REF!,MATCH($C39,#REF!,0))</f>
        <v>#REF!</v>
      </c>
      <c r="E39" s="1" t="e">
        <f ca="1">GridCalc</f>
        <v>#N/A</v>
      </c>
      <c r="F39" s="1" t="e">
        <f ca="1">GridCalc</f>
        <v>#N/A</v>
      </c>
      <c r="G39" s="1" t="e">
        <f ca="1">GridCalc</f>
        <v>#N/A</v>
      </c>
      <c r="H39" s="1" t="e">
        <f ca="1">GridCalc</f>
        <v>#N/A</v>
      </c>
      <c r="I39" s="1" t="e">
        <f ca="1">GridCalc</f>
        <v>#N/A</v>
      </c>
      <c r="J39" s="1" t="e">
        <f ca="1">GridCalc</f>
        <v>#N/A</v>
      </c>
      <c r="K39" s="1" t="e">
        <f ca="1">GridCalc</f>
        <v>#N/A</v>
      </c>
      <c r="L39" s="1" t="e">
        <f ca="1">GridCalc</f>
        <v>#N/A</v>
      </c>
      <c r="M39" s="1" t="e">
        <f ca="1">GridCalc</f>
        <v>#N/A</v>
      </c>
      <c r="N39" s="1" t="e">
        <f ca="1">GridCalc</f>
        <v>#N/A</v>
      </c>
      <c r="O39" s="1" t="e">
        <f ca="1">GridCalc</f>
        <v>#N/A</v>
      </c>
      <c r="P39" s="1" t="e">
        <f ca="1">GridCalc</f>
        <v>#N/A</v>
      </c>
      <c r="Q39" s="1" t="e">
        <f ca="1">GridCalc</f>
        <v>#N/A</v>
      </c>
      <c r="R39" s="1" t="e">
        <f ca="1">GridCalc</f>
        <v>#N/A</v>
      </c>
      <c r="S39" s="1" t="e">
        <f ca="1">GridCalc</f>
        <v>#N/A</v>
      </c>
      <c r="T39" s="1" t="e">
        <f ca="1">GridCalc</f>
        <v>#N/A</v>
      </c>
      <c r="U39" s="1" t="e">
        <f ca="1">GridCalc</f>
        <v>#N/A</v>
      </c>
      <c r="V39" s="1" t="e">
        <f ca="1">GridCalc</f>
        <v>#N/A</v>
      </c>
      <c r="W39" s="1" t="e">
        <f ca="1">GridCalc</f>
        <v>#N/A</v>
      </c>
      <c r="X39" s="1" t="e">
        <f ca="1">GridCalc</f>
        <v>#N/A</v>
      </c>
      <c r="Y39" s="1" t="e">
        <f ca="1">GridCalc</f>
        <v>#N/A</v>
      </c>
      <c r="Z39" s="1" t="e">
        <f ca="1">GridCalc</f>
        <v>#N/A</v>
      </c>
      <c r="AA39" s="1" t="e">
        <f ca="1">GridCalc</f>
        <v>#N/A</v>
      </c>
      <c r="AB39" s="1" t="e">
        <f ca="1">GridCalc</f>
        <v>#N/A</v>
      </c>
      <c r="AC39" s="1" t="e">
        <f ca="1">GridCalc</f>
        <v>#N/A</v>
      </c>
      <c r="AD39" s="1" t="e">
        <f ca="1">GridCalc</f>
        <v>#N/A</v>
      </c>
      <c r="AE39" s="1" t="e">
        <f ca="1">GridCalc</f>
        <v>#N/A</v>
      </c>
      <c r="AF39" s="1" t="e">
        <f ca="1">GridCalc</f>
        <v>#N/A</v>
      </c>
      <c r="AG39" s="1" t="e">
        <f ca="1">GridCalc</f>
        <v>#N/A</v>
      </c>
      <c r="AH39" s="1" t="e">
        <f ca="1">GridCalc</f>
        <v>#N/A</v>
      </c>
      <c r="AI39" s="1" t="e">
        <f ca="1">GridCalc</f>
        <v>#N/A</v>
      </c>
    </row>
    <row r="40" spans="1:35" x14ac:dyDescent="0.25">
      <c r="A40" s="1">
        <f t="shared" si="3"/>
        <v>3.3000000000000007</v>
      </c>
      <c r="B40" s="1">
        <v>9</v>
      </c>
      <c r="C40" s="1" t="e">
        <f t="shared" ca="1" si="2"/>
        <v>#REF!</v>
      </c>
      <c r="D40" s="1" t="e">
        <f ca="1">INDEX(#REF!,MATCH($C40,#REF!,0))</f>
        <v>#REF!</v>
      </c>
      <c r="E40" s="1" t="e">
        <f ca="1">GridCalc</f>
        <v>#N/A</v>
      </c>
      <c r="F40" s="1" t="e">
        <f ca="1">GridCalc</f>
        <v>#N/A</v>
      </c>
      <c r="G40" s="1" t="e">
        <f ca="1">GridCalc</f>
        <v>#N/A</v>
      </c>
      <c r="H40" s="1" t="e">
        <f ca="1">GridCalc</f>
        <v>#N/A</v>
      </c>
      <c r="I40" s="1" t="e">
        <f ca="1">GridCalc</f>
        <v>#N/A</v>
      </c>
      <c r="J40" s="1" t="e">
        <f ca="1">GridCalc</f>
        <v>#N/A</v>
      </c>
      <c r="K40" s="1" t="e">
        <f ca="1">GridCalc</f>
        <v>#N/A</v>
      </c>
      <c r="L40" s="1" t="e">
        <f ca="1">GridCalc</f>
        <v>#N/A</v>
      </c>
      <c r="M40" s="1" t="e">
        <f ca="1">GridCalc</f>
        <v>#N/A</v>
      </c>
      <c r="N40" s="1" t="e">
        <f ca="1">GridCalc</f>
        <v>#N/A</v>
      </c>
      <c r="O40" s="1" t="e">
        <f ca="1">GridCalc</f>
        <v>#N/A</v>
      </c>
      <c r="P40" s="1" t="e">
        <f ca="1">GridCalc</f>
        <v>#N/A</v>
      </c>
      <c r="Q40" s="1" t="e">
        <f ca="1">GridCalc</f>
        <v>#N/A</v>
      </c>
      <c r="R40" s="1" t="e">
        <f ca="1">GridCalc</f>
        <v>#N/A</v>
      </c>
      <c r="S40" s="1" t="e">
        <f ca="1">GridCalc</f>
        <v>#N/A</v>
      </c>
      <c r="T40" s="1" t="e">
        <f ca="1">GridCalc</f>
        <v>#N/A</v>
      </c>
      <c r="U40" s="1" t="e">
        <f ca="1">GridCalc</f>
        <v>#N/A</v>
      </c>
      <c r="V40" s="1" t="e">
        <f ca="1">GridCalc</f>
        <v>#N/A</v>
      </c>
      <c r="W40" s="1" t="e">
        <f ca="1">GridCalc</f>
        <v>#N/A</v>
      </c>
      <c r="X40" s="1" t="e">
        <f ca="1">GridCalc</f>
        <v>#N/A</v>
      </c>
      <c r="Y40" s="1" t="e">
        <f ca="1">GridCalc</f>
        <v>#N/A</v>
      </c>
      <c r="Z40" s="1" t="e">
        <f ca="1">GridCalc</f>
        <v>#N/A</v>
      </c>
      <c r="AA40" s="1" t="e">
        <f ca="1">GridCalc</f>
        <v>#N/A</v>
      </c>
      <c r="AB40" s="1" t="e">
        <f ca="1">GridCalc</f>
        <v>#N/A</v>
      </c>
      <c r="AC40" s="1" t="e">
        <f ca="1">GridCalc</f>
        <v>#N/A</v>
      </c>
      <c r="AD40" s="1" t="e">
        <f ca="1">GridCalc</f>
        <v>#N/A</v>
      </c>
      <c r="AE40" s="1" t="e">
        <f ca="1">GridCalc</f>
        <v>#N/A</v>
      </c>
      <c r="AF40" s="1" t="e">
        <f ca="1">GridCalc</f>
        <v>#N/A</v>
      </c>
      <c r="AG40" s="1" t="e">
        <f ca="1">GridCalc</f>
        <v>#N/A</v>
      </c>
      <c r="AH40" s="1" t="e">
        <f ca="1">GridCalc</f>
        <v>#N/A</v>
      </c>
      <c r="AI40" s="1" t="e">
        <f ca="1">GridCalc</f>
        <v>#N/A</v>
      </c>
    </row>
    <row r="43" spans="1:35" x14ac:dyDescent="0.25">
      <c r="E43" s="2">
        <f>E31</f>
        <v>85</v>
      </c>
      <c r="F43" s="2">
        <f t="shared" ref="F43:AH43" si="4">F31</f>
        <v>86</v>
      </c>
      <c r="G43" s="2">
        <f t="shared" si="4"/>
        <v>87</v>
      </c>
      <c r="H43" s="2">
        <f t="shared" si="4"/>
        <v>88</v>
      </c>
      <c r="I43" s="2">
        <f t="shared" si="4"/>
        <v>89</v>
      </c>
      <c r="J43" s="2">
        <f t="shared" si="4"/>
        <v>90</v>
      </c>
      <c r="K43" s="2">
        <f t="shared" si="4"/>
        <v>91</v>
      </c>
      <c r="L43" s="2">
        <f t="shared" si="4"/>
        <v>92</v>
      </c>
      <c r="M43" s="2">
        <f t="shared" si="4"/>
        <v>93</v>
      </c>
      <c r="N43" s="2">
        <f t="shared" si="4"/>
        <v>94</v>
      </c>
      <c r="O43" s="2">
        <f t="shared" si="4"/>
        <v>95</v>
      </c>
      <c r="P43" s="2">
        <f t="shared" si="4"/>
        <v>96</v>
      </c>
      <c r="Q43" s="2">
        <f t="shared" si="4"/>
        <v>97</v>
      </c>
      <c r="R43" s="2">
        <f t="shared" si="4"/>
        <v>98</v>
      </c>
      <c r="S43" s="2">
        <f t="shared" si="4"/>
        <v>99</v>
      </c>
      <c r="T43" s="2">
        <f t="shared" si="4"/>
        <v>100</v>
      </c>
      <c r="U43" s="2">
        <f t="shared" si="4"/>
        <v>101</v>
      </c>
      <c r="V43" s="2">
        <f t="shared" si="4"/>
        <v>102</v>
      </c>
      <c r="W43" s="2">
        <f t="shared" si="4"/>
        <v>103</v>
      </c>
      <c r="X43" s="2">
        <f t="shared" si="4"/>
        <v>104</v>
      </c>
      <c r="Y43" s="2">
        <f t="shared" si="4"/>
        <v>105</v>
      </c>
      <c r="Z43" s="2">
        <f t="shared" si="4"/>
        <v>106</v>
      </c>
      <c r="AA43" s="2">
        <f t="shared" si="4"/>
        <v>107</v>
      </c>
      <c r="AB43" s="2">
        <f t="shared" si="4"/>
        <v>108</v>
      </c>
      <c r="AC43" s="2">
        <f t="shared" si="4"/>
        <v>109</v>
      </c>
      <c r="AD43" s="2">
        <f t="shared" si="4"/>
        <v>110</v>
      </c>
      <c r="AE43" s="2">
        <f t="shared" si="4"/>
        <v>111</v>
      </c>
      <c r="AF43" s="2">
        <f t="shared" si="4"/>
        <v>112</v>
      </c>
      <c r="AG43" s="2">
        <f t="shared" si="4"/>
        <v>113</v>
      </c>
      <c r="AH43" s="2">
        <f t="shared" si="4"/>
        <v>114</v>
      </c>
    </row>
    <row r="44" spans="1:35" x14ac:dyDescent="0.25">
      <c r="C44" s="1" t="e">
        <f ca="1">C32</f>
        <v>#REF!</v>
      </c>
      <c r="D44" s="1" t="e">
        <f ca="1">UPPER(INDEX(#REF!,MATCH($C44,#REF!,0)))</f>
        <v>#REF!</v>
      </c>
      <c r="E44" s="1" t="e">
        <f t="shared" ref="E44:AH44" ca="1" si="5">IF(ISERROR(F32),E32,NA())</f>
        <v>#N/A</v>
      </c>
      <c r="F44" s="1" t="e">
        <f t="shared" ca="1" si="5"/>
        <v>#N/A</v>
      </c>
      <c r="G44" s="1" t="e">
        <f t="shared" ca="1" si="5"/>
        <v>#N/A</v>
      </c>
      <c r="H44" s="1" t="e">
        <f t="shared" ca="1" si="5"/>
        <v>#N/A</v>
      </c>
      <c r="I44" s="1" t="e">
        <f t="shared" ca="1" si="5"/>
        <v>#N/A</v>
      </c>
      <c r="J44" s="1" t="e">
        <f t="shared" ca="1" si="5"/>
        <v>#N/A</v>
      </c>
      <c r="K44" s="1" t="e">
        <f t="shared" ca="1" si="5"/>
        <v>#N/A</v>
      </c>
      <c r="L44" s="1" t="e">
        <f t="shared" ca="1" si="5"/>
        <v>#N/A</v>
      </c>
      <c r="M44" s="1" t="e">
        <f t="shared" ca="1" si="5"/>
        <v>#N/A</v>
      </c>
      <c r="N44" s="1" t="e">
        <f t="shared" ca="1" si="5"/>
        <v>#N/A</v>
      </c>
      <c r="O44" s="1" t="e">
        <f t="shared" ca="1" si="5"/>
        <v>#N/A</v>
      </c>
      <c r="P44" s="1" t="e">
        <f t="shared" ca="1" si="5"/>
        <v>#N/A</v>
      </c>
      <c r="Q44" s="1" t="e">
        <f t="shared" ca="1" si="5"/>
        <v>#N/A</v>
      </c>
      <c r="R44" s="1" t="e">
        <f t="shared" ca="1" si="5"/>
        <v>#N/A</v>
      </c>
      <c r="S44" s="1" t="e">
        <f t="shared" ca="1" si="5"/>
        <v>#N/A</v>
      </c>
      <c r="T44" s="1" t="e">
        <f t="shared" ca="1" si="5"/>
        <v>#N/A</v>
      </c>
      <c r="U44" s="1" t="e">
        <f t="shared" ca="1" si="5"/>
        <v>#N/A</v>
      </c>
      <c r="V44" s="1" t="e">
        <f t="shared" ca="1" si="5"/>
        <v>#N/A</v>
      </c>
      <c r="W44" s="1" t="e">
        <f t="shared" ca="1" si="5"/>
        <v>#N/A</v>
      </c>
      <c r="X44" s="1" t="e">
        <f t="shared" ca="1" si="5"/>
        <v>#N/A</v>
      </c>
      <c r="Y44" s="1" t="e">
        <f t="shared" ca="1" si="5"/>
        <v>#N/A</v>
      </c>
      <c r="Z44" s="1" t="e">
        <f t="shared" ca="1" si="5"/>
        <v>#N/A</v>
      </c>
      <c r="AA44" s="1" t="e">
        <f t="shared" ca="1" si="5"/>
        <v>#N/A</v>
      </c>
      <c r="AB44" s="1" t="e">
        <f t="shared" ca="1" si="5"/>
        <v>#N/A</v>
      </c>
      <c r="AC44" s="1" t="e">
        <f t="shared" ca="1" si="5"/>
        <v>#N/A</v>
      </c>
      <c r="AD44" s="1" t="e">
        <f t="shared" ca="1" si="5"/>
        <v>#N/A</v>
      </c>
      <c r="AE44" s="1" t="e">
        <f t="shared" ca="1" si="5"/>
        <v>#N/A</v>
      </c>
      <c r="AF44" s="1" t="e">
        <f t="shared" ca="1" si="5"/>
        <v>#N/A</v>
      </c>
      <c r="AG44" s="1" t="e">
        <f t="shared" ca="1" si="5"/>
        <v>#N/A</v>
      </c>
      <c r="AH44" s="1" t="e">
        <f t="shared" ca="1" si="5"/>
        <v>#N/A</v>
      </c>
    </row>
    <row r="45" spans="1:35" x14ac:dyDescent="0.25">
      <c r="C45" s="1" t="e">
        <f t="shared" ref="C45:C52" ca="1" si="6">C33</f>
        <v>#REF!</v>
      </c>
      <c r="D45" s="1" t="e">
        <f ca="1">UPPER(INDEX(#REF!,MATCH($C45,#REF!,0)))</f>
        <v>#REF!</v>
      </c>
      <c r="E45" s="1" t="e">
        <f t="shared" ref="E45:AH45" ca="1" si="7">IF(ISERROR(F33),E33,NA())</f>
        <v>#N/A</v>
      </c>
      <c r="F45" s="1" t="e">
        <f t="shared" ca="1" si="7"/>
        <v>#N/A</v>
      </c>
      <c r="G45" s="1" t="e">
        <f t="shared" ca="1" si="7"/>
        <v>#N/A</v>
      </c>
      <c r="H45" s="1" t="e">
        <f t="shared" ca="1" si="7"/>
        <v>#N/A</v>
      </c>
      <c r="I45" s="1" t="e">
        <f t="shared" ca="1" si="7"/>
        <v>#N/A</v>
      </c>
      <c r="J45" s="1" t="e">
        <f t="shared" ca="1" si="7"/>
        <v>#N/A</v>
      </c>
      <c r="K45" s="1" t="e">
        <f t="shared" ca="1" si="7"/>
        <v>#N/A</v>
      </c>
      <c r="L45" s="1" t="e">
        <f t="shared" ca="1" si="7"/>
        <v>#N/A</v>
      </c>
      <c r="M45" s="1" t="e">
        <f t="shared" ca="1" si="7"/>
        <v>#N/A</v>
      </c>
      <c r="N45" s="1" t="e">
        <f t="shared" ca="1" si="7"/>
        <v>#N/A</v>
      </c>
      <c r="O45" s="1" t="e">
        <f t="shared" ca="1" si="7"/>
        <v>#N/A</v>
      </c>
      <c r="P45" s="1" t="e">
        <f t="shared" ca="1" si="7"/>
        <v>#N/A</v>
      </c>
      <c r="Q45" s="1" t="e">
        <f t="shared" ca="1" si="7"/>
        <v>#N/A</v>
      </c>
      <c r="R45" s="1" t="e">
        <f t="shared" ca="1" si="7"/>
        <v>#N/A</v>
      </c>
      <c r="S45" s="1" t="e">
        <f t="shared" ca="1" si="7"/>
        <v>#N/A</v>
      </c>
      <c r="T45" s="1" t="e">
        <f t="shared" ca="1" si="7"/>
        <v>#N/A</v>
      </c>
      <c r="U45" s="1" t="e">
        <f t="shared" ca="1" si="7"/>
        <v>#N/A</v>
      </c>
      <c r="V45" s="1" t="e">
        <f t="shared" ca="1" si="7"/>
        <v>#N/A</v>
      </c>
      <c r="W45" s="1" t="e">
        <f t="shared" ca="1" si="7"/>
        <v>#N/A</v>
      </c>
      <c r="X45" s="1" t="e">
        <f t="shared" ca="1" si="7"/>
        <v>#N/A</v>
      </c>
      <c r="Y45" s="1" t="e">
        <f t="shared" ca="1" si="7"/>
        <v>#N/A</v>
      </c>
      <c r="Z45" s="1" t="e">
        <f t="shared" ca="1" si="7"/>
        <v>#N/A</v>
      </c>
      <c r="AA45" s="1" t="e">
        <f t="shared" ca="1" si="7"/>
        <v>#N/A</v>
      </c>
      <c r="AB45" s="1" t="e">
        <f t="shared" ca="1" si="7"/>
        <v>#N/A</v>
      </c>
      <c r="AC45" s="1" t="e">
        <f t="shared" ca="1" si="7"/>
        <v>#N/A</v>
      </c>
      <c r="AD45" s="1" t="e">
        <f t="shared" ca="1" si="7"/>
        <v>#N/A</v>
      </c>
      <c r="AE45" s="1" t="e">
        <f t="shared" ca="1" si="7"/>
        <v>#N/A</v>
      </c>
      <c r="AF45" s="1" t="e">
        <f t="shared" ca="1" si="7"/>
        <v>#N/A</v>
      </c>
      <c r="AG45" s="1" t="e">
        <f t="shared" ca="1" si="7"/>
        <v>#N/A</v>
      </c>
      <c r="AH45" s="1" t="e">
        <f t="shared" ca="1" si="7"/>
        <v>#N/A</v>
      </c>
    </row>
    <row r="46" spans="1:35" x14ac:dyDescent="0.25">
      <c r="C46" s="1" t="e">
        <f t="shared" ca="1" si="6"/>
        <v>#REF!</v>
      </c>
      <c r="D46" s="1" t="e">
        <f ca="1">UPPER(INDEX(#REF!,MATCH($C46,#REF!,0)))</f>
        <v>#REF!</v>
      </c>
      <c r="E46" s="1" t="e">
        <f t="shared" ref="E46:AH46" ca="1" si="8">IF(ISERROR(F34),E34,NA())</f>
        <v>#N/A</v>
      </c>
      <c r="F46" s="1" t="e">
        <f t="shared" ca="1" si="8"/>
        <v>#N/A</v>
      </c>
      <c r="G46" s="1" t="e">
        <f t="shared" ca="1" si="8"/>
        <v>#N/A</v>
      </c>
      <c r="H46" s="1" t="e">
        <f t="shared" ca="1" si="8"/>
        <v>#N/A</v>
      </c>
      <c r="I46" s="1" t="e">
        <f t="shared" ca="1" si="8"/>
        <v>#N/A</v>
      </c>
      <c r="J46" s="1" t="e">
        <f t="shared" ca="1" si="8"/>
        <v>#N/A</v>
      </c>
      <c r="K46" s="1" t="e">
        <f t="shared" ca="1" si="8"/>
        <v>#N/A</v>
      </c>
      <c r="L46" s="1" t="e">
        <f t="shared" ca="1" si="8"/>
        <v>#N/A</v>
      </c>
      <c r="M46" s="1" t="e">
        <f t="shared" ca="1" si="8"/>
        <v>#N/A</v>
      </c>
      <c r="N46" s="1" t="e">
        <f t="shared" ca="1" si="8"/>
        <v>#N/A</v>
      </c>
      <c r="O46" s="1" t="e">
        <f t="shared" ca="1" si="8"/>
        <v>#N/A</v>
      </c>
      <c r="P46" s="1" t="e">
        <f t="shared" ca="1" si="8"/>
        <v>#N/A</v>
      </c>
      <c r="Q46" s="1" t="e">
        <f t="shared" ca="1" si="8"/>
        <v>#N/A</v>
      </c>
      <c r="R46" s="1" t="e">
        <f t="shared" ca="1" si="8"/>
        <v>#N/A</v>
      </c>
      <c r="S46" s="1" t="e">
        <f t="shared" ca="1" si="8"/>
        <v>#N/A</v>
      </c>
      <c r="T46" s="1" t="e">
        <f t="shared" ca="1" si="8"/>
        <v>#N/A</v>
      </c>
      <c r="U46" s="1" t="e">
        <f t="shared" ca="1" si="8"/>
        <v>#N/A</v>
      </c>
      <c r="V46" s="1" t="e">
        <f t="shared" ca="1" si="8"/>
        <v>#N/A</v>
      </c>
      <c r="W46" s="1" t="e">
        <f t="shared" ca="1" si="8"/>
        <v>#N/A</v>
      </c>
      <c r="X46" s="1" t="e">
        <f t="shared" ca="1" si="8"/>
        <v>#N/A</v>
      </c>
      <c r="Y46" s="1" t="e">
        <f t="shared" ca="1" si="8"/>
        <v>#N/A</v>
      </c>
      <c r="Z46" s="1" t="e">
        <f t="shared" ca="1" si="8"/>
        <v>#N/A</v>
      </c>
      <c r="AA46" s="1" t="e">
        <f t="shared" ca="1" si="8"/>
        <v>#N/A</v>
      </c>
      <c r="AB46" s="1" t="e">
        <f t="shared" ca="1" si="8"/>
        <v>#N/A</v>
      </c>
      <c r="AC46" s="1" t="e">
        <f t="shared" ca="1" si="8"/>
        <v>#N/A</v>
      </c>
      <c r="AD46" s="1" t="e">
        <f t="shared" ca="1" si="8"/>
        <v>#N/A</v>
      </c>
      <c r="AE46" s="1" t="e">
        <f t="shared" ca="1" si="8"/>
        <v>#N/A</v>
      </c>
      <c r="AF46" s="1" t="e">
        <f t="shared" ca="1" si="8"/>
        <v>#N/A</v>
      </c>
      <c r="AG46" s="1" t="e">
        <f t="shared" ca="1" si="8"/>
        <v>#N/A</v>
      </c>
      <c r="AH46" s="1" t="e">
        <f t="shared" ca="1" si="8"/>
        <v>#N/A</v>
      </c>
    </row>
    <row r="47" spans="1:35" x14ac:dyDescent="0.25">
      <c r="C47" s="1" t="e">
        <f t="shared" ca="1" si="6"/>
        <v>#REF!</v>
      </c>
      <c r="D47" s="1" t="e">
        <f ca="1">UPPER(INDEX(#REF!,MATCH($C47,#REF!,0)))</f>
        <v>#REF!</v>
      </c>
      <c r="E47" s="1" t="e">
        <f t="shared" ref="E47:AH47" ca="1" si="9">IF(ISERROR(F35),E35,NA())</f>
        <v>#N/A</v>
      </c>
      <c r="F47" s="1" t="e">
        <f t="shared" ca="1" si="9"/>
        <v>#N/A</v>
      </c>
      <c r="G47" s="1" t="e">
        <f t="shared" ca="1" si="9"/>
        <v>#N/A</v>
      </c>
      <c r="H47" s="1" t="e">
        <f t="shared" ca="1" si="9"/>
        <v>#N/A</v>
      </c>
      <c r="I47" s="1" t="e">
        <f t="shared" ca="1" si="9"/>
        <v>#N/A</v>
      </c>
      <c r="J47" s="1" t="e">
        <f t="shared" ca="1" si="9"/>
        <v>#N/A</v>
      </c>
      <c r="K47" s="1" t="e">
        <f t="shared" ca="1" si="9"/>
        <v>#N/A</v>
      </c>
      <c r="L47" s="1" t="e">
        <f t="shared" ca="1" si="9"/>
        <v>#N/A</v>
      </c>
      <c r="M47" s="1" t="e">
        <f t="shared" ca="1" si="9"/>
        <v>#N/A</v>
      </c>
      <c r="N47" s="1" t="e">
        <f t="shared" ca="1" si="9"/>
        <v>#N/A</v>
      </c>
      <c r="O47" s="1" t="e">
        <f t="shared" ca="1" si="9"/>
        <v>#N/A</v>
      </c>
      <c r="P47" s="1" t="e">
        <f t="shared" ca="1" si="9"/>
        <v>#N/A</v>
      </c>
      <c r="Q47" s="1" t="e">
        <f t="shared" ca="1" si="9"/>
        <v>#N/A</v>
      </c>
      <c r="R47" s="1" t="e">
        <f t="shared" ca="1" si="9"/>
        <v>#N/A</v>
      </c>
      <c r="S47" s="1" t="e">
        <f t="shared" ca="1" si="9"/>
        <v>#N/A</v>
      </c>
      <c r="T47" s="1" t="e">
        <f t="shared" ca="1" si="9"/>
        <v>#N/A</v>
      </c>
      <c r="U47" s="1" t="e">
        <f t="shared" ca="1" si="9"/>
        <v>#N/A</v>
      </c>
      <c r="V47" s="1" t="e">
        <f t="shared" ca="1" si="9"/>
        <v>#N/A</v>
      </c>
      <c r="W47" s="1" t="e">
        <f t="shared" ca="1" si="9"/>
        <v>#N/A</v>
      </c>
      <c r="X47" s="1" t="e">
        <f t="shared" ca="1" si="9"/>
        <v>#N/A</v>
      </c>
      <c r="Y47" s="1" t="e">
        <f t="shared" ca="1" si="9"/>
        <v>#N/A</v>
      </c>
      <c r="Z47" s="1" t="e">
        <f t="shared" ca="1" si="9"/>
        <v>#N/A</v>
      </c>
      <c r="AA47" s="1" t="e">
        <f t="shared" ca="1" si="9"/>
        <v>#N/A</v>
      </c>
      <c r="AB47" s="1" t="e">
        <f t="shared" ca="1" si="9"/>
        <v>#N/A</v>
      </c>
      <c r="AC47" s="1" t="e">
        <f t="shared" ca="1" si="9"/>
        <v>#N/A</v>
      </c>
      <c r="AD47" s="1" t="e">
        <f t="shared" ca="1" si="9"/>
        <v>#N/A</v>
      </c>
      <c r="AE47" s="1" t="e">
        <f t="shared" ca="1" si="9"/>
        <v>#N/A</v>
      </c>
      <c r="AF47" s="1" t="e">
        <f t="shared" ca="1" si="9"/>
        <v>#N/A</v>
      </c>
      <c r="AG47" s="1" t="e">
        <f t="shared" ca="1" si="9"/>
        <v>#N/A</v>
      </c>
      <c r="AH47" s="1" t="e">
        <f t="shared" ca="1" si="9"/>
        <v>#N/A</v>
      </c>
    </row>
    <row r="48" spans="1:35" x14ac:dyDescent="0.25">
      <c r="C48" s="1" t="e">
        <f t="shared" ca="1" si="6"/>
        <v>#REF!</v>
      </c>
      <c r="D48" s="1" t="e">
        <f ca="1">UPPER(INDEX(#REF!,MATCH($C48,#REF!,0)))</f>
        <v>#REF!</v>
      </c>
      <c r="E48" s="1" t="e">
        <f t="shared" ref="E48:AH48" ca="1" si="10">IF(ISERROR(F36),E36,NA())</f>
        <v>#N/A</v>
      </c>
      <c r="F48" s="1" t="e">
        <f t="shared" ca="1" si="10"/>
        <v>#N/A</v>
      </c>
      <c r="G48" s="1" t="e">
        <f t="shared" ca="1" si="10"/>
        <v>#N/A</v>
      </c>
      <c r="H48" s="1" t="e">
        <f t="shared" ca="1" si="10"/>
        <v>#N/A</v>
      </c>
      <c r="I48" s="1" t="e">
        <f t="shared" ca="1" si="10"/>
        <v>#N/A</v>
      </c>
      <c r="J48" s="1" t="e">
        <f t="shared" ca="1" si="10"/>
        <v>#N/A</v>
      </c>
      <c r="K48" s="1" t="e">
        <f t="shared" ca="1" si="10"/>
        <v>#N/A</v>
      </c>
      <c r="L48" s="1" t="e">
        <f t="shared" ca="1" si="10"/>
        <v>#N/A</v>
      </c>
      <c r="M48" s="1" t="e">
        <f t="shared" ca="1" si="10"/>
        <v>#N/A</v>
      </c>
      <c r="N48" s="1" t="e">
        <f t="shared" ca="1" si="10"/>
        <v>#N/A</v>
      </c>
      <c r="O48" s="1" t="e">
        <f t="shared" ca="1" si="10"/>
        <v>#N/A</v>
      </c>
      <c r="P48" s="1" t="e">
        <f t="shared" ca="1" si="10"/>
        <v>#N/A</v>
      </c>
      <c r="Q48" s="1" t="e">
        <f t="shared" ca="1" si="10"/>
        <v>#N/A</v>
      </c>
      <c r="R48" s="1" t="e">
        <f t="shared" ca="1" si="10"/>
        <v>#N/A</v>
      </c>
      <c r="S48" s="1" t="e">
        <f t="shared" ca="1" si="10"/>
        <v>#N/A</v>
      </c>
      <c r="T48" s="1" t="e">
        <f t="shared" ca="1" si="10"/>
        <v>#N/A</v>
      </c>
      <c r="U48" s="1" t="e">
        <f t="shared" ca="1" si="10"/>
        <v>#N/A</v>
      </c>
      <c r="V48" s="1" t="e">
        <f t="shared" ca="1" si="10"/>
        <v>#N/A</v>
      </c>
      <c r="W48" s="1" t="e">
        <f t="shared" ca="1" si="10"/>
        <v>#N/A</v>
      </c>
      <c r="X48" s="1" t="e">
        <f t="shared" ca="1" si="10"/>
        <v>#N/A</v>
      </c>
      <c r="Y48" s="1" t="e">
        <f t="shared" ca="1" si="10"/>
        <v>#N/A</v>
      </c>
      <c r="Z48" s="1" t="e">
        <f t="shared" ca="1" si="10"/>
        <v>#N/A</v>
      </c>
      <c r="AA48" s="1" t="e">
        <f t="shared" ca="1" si="10"/>
        <v>#N/A</v>
      </c>
      <c r="AB48" s="1" t="e">
        <f t="shared" ca="1" si="10"/>
        <v>#N/A</v>
      </c>
      <c r="AC48" s="1" t="e">
        <f t="shared" ca="1" si="10"/>
        <v>#N/A</v>
      </c>
      <c r="AD48" s="1" t="e">
        <f t="shared" ca="1" si="10"/>
        <v>#N/A</v>
      </c>
      <c r="AE48" s="1" t="e">
        <f t="shared" ca="1" si="10"/>
        <v>#N/A</v>
      </c>
      <c r="AF48" s="1" t="e">
        <f t="shared" ca="1" si="10"/>
        <v>#N/A</v>
      </c>
      <c r="AG48" s="1" t="e">
        <f t="shared" ca="1" si="10"/>
        <v>#N/A</v>
      </c>
      <c r="AH48" s="1" t="e">
        <f t="shared" ca="1" si="10"/>
        <v>#N/A</v>
      </c>
    </row>
    <row r="49" spans="3:34" x14ac:dyDescent="0.25">
      <c r="C49" s="1" t="e">
        <f t="shared" ca="1" si="6"/>
        <v>#REF!</v>
      </c>
      <c r="D49" s="1" t="e">
        <f ca="1">UPPER(INDEX(#REF!,MATCH($C49,#REF!,0)))</f>
        <v>#REF!</v>
      </c>
      <c r="E49" s="1" t="e">
        <f t="shared" ref="E49:AH49" ca="1" si="11">IF(ISERROR(F37),E37,NA())</f>
        <v>#N/A</v>
      </c>
      <c r="F49" s="1" t="e">
        <f t="shared" ca="1" si="11"/>
        <v>#N/A</v>
      </c>
      <c r="G49" s="1" t="e">
        <f t="shared" ca="1" si="11"/>
        <v>#N/A</v>
      </c>
      <c r="H49" s="1" t="e">
        <f t="shared" ca="1" si="11"/>
        <v>#N/A</v>
      </c>
      <c r="I49" s="1" t="e">
        <f t="shared" ca="1" si="11"/>
        <v>#N/A</v>
      </c>
      <c r="J49" s="1" t="e">
        <f t="shared" ca="1" si="11"/>
        <v>#N/A</v>
      </c>
      <c r="K49" s="1" t="e">
        <f t="shared" ca="1" si="11"/>
        <v>#N/A</v>
      </c>
      <c r="L49" s="1" t="e">
        <f t="shared" ca="1" si="11"/>
        <v>#N/A</v>
      </c>
      <c r="M49" s="1" t="e">
        <f t="shared" ca="1" si="11"/>
        <v>#N/A</v>
      </c>
      <c r="N49" s="1" t="e">
        <f t="shared" ca="1" si="11"/>
        <v>#N/A</v>
      </c>
      <c r="O49" s="1" t="e">
        <f t="shared" ca="1" si="11"/>
        <v>#N/A</v>
      </c>
      <c r="P49" s="1" t="e">
        <f t="shared" ca="1" si="11"/>
        <v>#N/A</v>
      </c>
      <c r="Q49" s="1" t="e">
        <f t="shared" ca="1" si="11"/>
        <v>#N/A</v>
      </c>
      <c r="R49" s="1" t="e">
        <f t="shared" ca="1" si="11"/>
        <v>#N/A</v>
      </c>
      <c r="S49" s="1" t="e">
        <f t="shared" ca="1" si="11"/>
        <v>#N/A</v>
      </c>
      <c r="T49" s="1" t="e">
        <f t="shared" ca="1" si="11"/>
        <v>#N/A</v>
      </c>
      <c r="U49" s="1" t="e">
        <f t="shared" ca="1" si="11"/>
        <v>#N/A</v>
      </c>
      <c r="V49" s="1" t="e">
        <f t="shared" ca="1" si="11"/>
        <v>#N/A</v>
      </c>
      <c r="W49" s="1" t="e">
        <f t="shared" ca="1" si="11"/>
        <v>#N/A</v>
      </c>
      <c r="X49" s="1" t="e">
        <f t="shared" ca="1" si="11"/>
        <v>#N/A</v>
      </c>
      <c r="Y49" s="1" t="e">
        <f t="shared" ca="1" si="11"/>
        <v>#N/A</v>
      </c>
      <c r="Z49" s="1" t="e">
        <f t="shared" ca="1" si="11"/>
        <v>#N/A</v>
      </c>
      <c r="AA49" s="1" t="e">
        <f t="shared" ca="1" si="11"/>
        <v>#N/A</v>
      </c>
      <c r="AB49" s="1" t="e">
        <f t="shared" ca="1" si="11"/>
        <v>#N/A</v>
      </c>
      <c r="AC49" s="1" t="e">
        <f t="shared" ca="1" si="11"/>
        <v>#N/A</v>
      </c>
      <c r="AD49" s="1" t="e">
        <f t="shared" ca="1" si="11"/>
        <v>#N/A</v>
      </c>
      <c r="AE49" s="1" t="e">
        <f t="shared" ca="1" si="11"/>
        <v>#N/A</v>
      </c>
      <c r="AF49" s="1" t="e">
        <f t="shared" ca="1" si="11"/>
        <v>#N/A</v>
      </c>
      <c r="AG49" s="1" t="e">
        <f t="shared" ca="1" si="11"/>
        <v>#N/A</v>
      </c>
      <c r="AH49" s="1" t="e">
        <f t="shared" ca="1" si="11"/>
        <v>#N/A</v>
      </c>
    </row>
    <row r="50" spans="3:34" x14ac:dyDescent="0.25">
      <c r="C50" s="1" t="e">
        <f t="shared" ca="1" si="6"/>
        <v>#REF!</v>
      </c>
      <c r="D50" s="1" t="e">
        <f ca="1">UPPER(INDEX(#REF!,MATCH($C50,#REF!,0)))</f>
        <v>#REF!</v>
      </c>
      <c r="E50" s="1" t="e">
        <f t="shared" ref="E50:AH50" ca="1" si="12">IF(ISERROR(F38),E38,NA())</f>
        <v>#N/A</v>
      </c>
      <c r="F50" s="1" t="e">
        <f t="shared" ca="1" si="12"/>
        <v>#N/A</v>
      </c>
      <c r="G50" s="1" t="e">
        <f t="shared" ca="1" si="12"/>
        <v>#N/A</v>
      </c>
      <c r="H50" s="1" t="e">
        <f t="shared" ca="1" si="12"/>
        <v>#N/A</v>
      </c>
      <c r="I50" s="1" t="e">
        <f t="shared" ca="1" si="12"/>
        <v>#N/A</v>
      </c>
      <c r="J50" s="1" t="e">
        <f t="shared" ca="1" si="12"/>
        <v>#N/A</v>
      </c>
      <c r="K50" s="1" t="e">
        <f t="shared" ca="1" si="12"/>
        <v>#N/A</v>
      </c>
      <c r="L50" s="1" t="e">
        <f t="shared" ca="1" si="12"/>
        <v>#N/A</v>
      </c>
      <c r="M50" s="1" t="e">
        <f t="shared" ca="1" si="12"/>
        <v>#N/A</v>
      </c>
      <c r="N50" s="1" t="e">
        <f t="shared" ca="1" si="12"/>
        <v>#N/A</v>
      </c>
      <c r="O50" s="1" t="e">
        <f t="shared" ca="1" si="12"/>
        <v>#N/A</v>
      </c>
      <c r="P50" s="1" t="e">
        <f t="shared" ca="1" si="12"/>
        <v>#N/A</v>
      </c>
      <c r="Q50" s="1" t="e">
        <f t="shared" ca="1" si="12"/>
        <v>#N/A</v>
      </c>
      <c r="R50" s="1" t="e">
        <f t="shared" ca="1" si="12"/>
        <v>#N/A</v>
      </c>
      <c r="S50" s="1" t="e">
        <f t="shared" ca="1" si="12"/>
        <v>#N/A</v>
      </c>
      <c r="T50" s="1" t="e">
        <f t="shared" ca="1" si="12"/>
        <v>#N/A</v>
      </c>
      <c r="U50" s="1" t="e">
        <f t="shared" ca="1" si="12"/>
        <v>#N/A</v>
      </c>
      <c r="V50" s="1" t="e">
        <f t="shared" ca="1" si="12"/>
        <v>#N/A</v>
      </c>
      <c r="W50" s="1" t="e">
        <f t="shared" ca="1" si="12"/>
        <v>#N/A</v>
      </c>
      <c r="X50" s="1" t="e">
        <f t="shared" ca="1" si="12"/>
        <v>#N/A</v>
      </c>
      <c r="Y50" s="1" t="e">
        <f t="shared" ca="1" si="12"/>
        <v>#N/A</v>
      </c>
      <c r="Z50" s="1" t="e">
        <f t="shared" ca="1" si="12"/>
        <v>#N/A</v>
      </c>
      <c r="AA50" s="1" t="e">
        <f t="shared" ca="1" si="12"/>
        <v>#N/A</v>
      </c>
      <c r="AB50" s="1" t="e">
        <f t="shared" ca="1" si="12"/>
        <v>#N/A</v>
      </c>
      <c r="AC50" s="1" t="e">
        <f t="shared" ca="1" si="12"/>
        <v>#N/A</v>
      </c>
      <c r="AD50" s="1" t="e">
        <f t="shared" ca="1" si="12"/>
        <v>#N/A</v>
      </c>
      <c r="AE50" s="1" t="e">
        <f t="shared" ca="1" si="12"/>
        <v>#N/A</v>
      </c>
      <c r="AF50" s="1" t="e">
        <f t="shared" ca="1" si="12"/>
        <v>#N/A</v>
      </c>
      <c r="AG50" s="1" t="e">
        <f t="shared" ca="1" si="12"/>
        <v>#N/A</v>
      </c>
      <c r="AH50" s="1" t="e">
        <f t="shared" ca="1" si="12"/>
        <v>#N/A</v>
      </c>
    </row>
    <row r="51" spans="3:34" x14ac:dyDescent="0.25">
      <c r="C51" s="1" t="e">
        <f t="shared" ca="1" si="6"/>
        <v>#REF!</v>
      </c>
      <c r="D51" s="1" t="e">
        <f ca="1">UPPER(INDEX(#REF!,MATCH($C51,#REF!,0)))</f>
        <v>#REF!</v>
      </c>
      <c r="E51" s="1" t="e">
        <f t="shared" ref="E51:AH51" ca="1" si="13">IF(ISERROR(F39),E39,NA())</f>
        <v>#N/A</v>
      </c>
      <c r="F51" s="1" t="e">
        <f t="shared" ca="1" si="13"/>
        <v>#N/A</v>
      </c>
      <c r="G51" s="1" t="e">
        <f t="shared" ca="1" si="13"/>
        <v>#N/A</v>
      </c>
      <c r="H51" s="1" t="e">
        <f t="shared" ca="1" si="13"/>
        <v>#N/A</v>
      </c>
      <c r="I51" s="1" t="e">
        <f t="shared" ca="1" si="13"/>
        <v>#N/A</v>
      </c>
      <c r="J51" s="1" t="e">
        <f t="shared" ca="1" si="13"/>
        <v>#N/A</v>
      </c>
      <c r="K51" s="1" t="e">
        <f t="shared" ca="1" si="13"/>
        <v>#N/A</v>
      </c>
      <c r="L51" s="1" t="e">
        <f t="shared" ca="1" si="13"/>
        <v>#N/A</v>
      </c>
      <c r="M51" s="1" t="e">
        <f t="shared" ca="1" si="13"/>
        <v>#N/A</v>
      </c>
      <c r="N51" s="1" t="e">
        <f t="shared" ca="1" si="13"/>
        <v>#N/A</v>
      </c>
      <c r="O51" s="1" t="e">
        <f t="shared" ca="1" si="13"/>
        <v>#N/A</v>
      </c>
      <c r="P51" s="1" t="e">
        <f t="shared" ca="1" si="13"/>
        <v>#N/A</v>
      </c>
      <c r="Q51" s="1" t="e">
        <f t="shared" ca="1" si="13"/>
        <v>#N/A</v>
      </c>
      <c r="R51" s="1" t="e">
        <f t="shared" ca="1" si="13"/>
        <v>#N/A</v>
      </c>
      <c r="S51" s="1" t="e">
        <f t="shared" ca="1" si="13"/>
        <v>#N/A</v>
      </c>
      <c r="T51" s="1" t="e">
        <f t="shared" ca="1" si="13"/>
        <v>#N/A</v>
      </c>
      <c r="U51" s="1" t="e">
        <f t="shared" ca="1" si="13"/>
        <v>#N/A</v>
      </c>
      <c r="V51" s="1" t="e">
        <f t="shared" ca="1" si="13"/>
        <v>#N/A</v>
      </c>
      <c r="W51" s="1" t="e">
        <f t="shared" ca="1" si="13"/>
        <v>#N/A</v>
      </c>
      <c r="X51" s="1" t="e">
        <f t="shared" ca="1" si="13"/>
        <v>#N/A</v>
      </c>
      <c r="Y51" s="1" t="e">
        <f t="shared" ca="1" si="13"/>
        <v>#N/A</v>
      </c>
      <c r="Z51" s="1" t="e">
        <f t="shared" ca="1" si="13"/>
        <v>#N/A</v>
      </c>
      <c r="AA51" s="1" t="e">
        <f t="shared" ca="1" si="13"/>
        <v>#N/A</v>
      </c>
      <c r="AB51" s="1" t="e">
        <f t="shared" ca="1" si="13"/>
        <v>#N/A</v>
      </c>
      <c r="AC51" s="1" t="e">
        <f t="shared" ca="1" si="13"/>
        <v>#N/A</v>
      </c>
      <c r="AD51" s="1" t="e">
        <f t="shared" ca="1" si="13"/>
        <v>#N/A</v>
      </c>
      <c r="AE51" s="1" t="e">
        <f t="shared" ca="1" si="13"/>
        <v>#N/A</v>
      </c>
      <c r="AF51" s="1" t="e">
        <f t="shared" ca="1" si="13"/>
        <v>#N/A</v>
      </c>
      <c r="AG51" s="1" t="e">
        <f t="shared" ca="1" si="13"/>
        <v>#N/A</v>
      </c>
      <c r="AH51" s="1" t="e">
        <f t="shared" ca="1" si="13"/>
        <v>#N/A</v>
      </c>
    </row>
    <row r="52" spans="3:34" x14ac:dyDescent="0.25">
      <c r="C52" s="1" t="e">
        <f t="shared" ca="1" si="6"/>
        <v>#REF!</v>
      </c>
      <c r="D52" s="1" t="e">
        <f ca="1">UPPER(INDEX(#REF!,MATCH($C52,#REF!,0)))</f>
        <v>#REF!</v>
      </c>
      <c r="E52" s="1" t="e">
        <f t="shared" ref="E52:AH52" ca="1" si="14">IF(ISERROR(F40),E40,NA())</f>
        <v>#N/A</v>
      </c>
      <c r="F52" s="1" t="e">
        <f t="shared" ca="1" si="14"/>
        <v>#N/A</v>
      </c>
      <c r="G52" s="1" t="e">
        <f t="shared" ca="1" si="14"/>
        <v>#N/A</v>
      </c>
      <c r="H52" s="1" t="e">
        <f t="shared" ca="1" si="14"/>
        <v>#N/A</v>
      </c>
      <c r="I52" s="1" t="e">
        <f t="shared" ca="1" si="14"/>
        <v>#N/A</v>
      </c>
      <c r="J52" s="1" t="e">
        <f t="shared" ca="1" si="14"/>
        <v>#N/A</v>
      </c>
      <c r="K52" s="1" t="e">
        <f t="shared" ca="1" si="14"/>
        <v>#N/A</v>
      </c>
      <c r="L52" s="1" t="e">
        <f t="shared" ca="1" si="14"/>
        <v>#N/A</v>
      </c>
      <c r="M52" s="1" t="e">
        <f t="shared" ca="1" si="14"/>
        <v>#N/A</v>
      </c>
      <c r="N52" s="1" t="e">
        <f t="shared" ca="1" si="14"/>
        <v>#N/A</v>
      </c>
      <c r="O52" s="1" t="e">
        <f t="shared" ca="1" si="14"/>
        <v>#N/A</v>
      </c>
      <c r="P52" s="1" t="e">
        <f t="shared" ca="1" si="14"/>
        <v>#N/A</v>
      </c>
      <c r="Q52" s="1" t="e">
        <f t="shared" ca="1" si="14"/>
        <v>#N/A</v>
      </c>
      <c r="R52" s="1" t="e">
        <f t="shared" ca="1" si="14"/>
        <v>#N/A</v>
      </c>
      <c r="S52" s="1" t="e">
        <f t="shared" ca="1" si="14"/>
        <v>#N/A</v>
      </c>
      <c r="T52" s="1" t="e">
        <f t="shared" ca="1" si="14"/>
        <v>#N/A</v>
      </c>
      <c r="U52" s="1" t="e">
        <f t="shared" ca="1" si="14"/>
        <v>#N/A</v>
      </c>
      <c r="V52" s="1" t="e">
        <f t="shared" ca="1" si="14"/>
        <v>#N/A</v>
      </c>
      <c r="W52" s="1" t="e">
        <f t="shared" ca="1" si="14"/>
        <v>#N/A</v>
      </c>
      <c r="X52" s="1" t="e">
        <f t="shared" ca="1" si="14"/>
        <v>#N/A</v>
      </c>
      <c r="Y52" s="1" t="e">
        <f t="shared" ca="1" si="14"/>
        <v>#N/A</v>
      </c>
      <c r="Z52" s="1" t="e">
        <f t="shared" ca="1" si="14"/>
        <v>#N/A</v>
      </c>
      <c r="AA52" s="1" t="e">
        <f t="shared" ca="1" si="14"/>
        <v>#N/A</v>
      </c>
      <c r="AB52" s="1" t="e">
        <f t="shared" ca="1" si="14"/>
        <v>#N/A</v>
      </c>
      <c r="AC52" s="1" t="e">
        <f t="shared" ca="1" si="14"/>
        <v>#N/A</v>
      </c>
      <c r="AD52" s="1" t="e">
        <f t="shared" ca="1" si="14"/>
        <v>#N/A</v>
      </c>
      <c r="AE52" s="1" t="e">
        <f t="shared" ca="1" si="14"/>
        <v>#N/A</v>
      </c>
      <c r="AF52" s="1" t="e">
        <f t="shared" ca="1" si="14"/>
        <v>#N/A</v>
      </c>
      <c r="AG52" s="1" t="e">
        <f t="shared" ca="1" si="14"/>
        <v>#N/A</v>
      </c>
      <c r="AH52" s="1" t="e">
        <f t="shared" ca="1" si="14"/>
        <v>#N/A</v>
      </c>
    </row>
    <row r="55" spans="3:34" x14ac:dyDescent="0.25">
      <c r="E55" s="2">
        <f>E31</f>
        <v>85</v>
      </c>
      <c r="F55" s="2">
        <f t="shared" ref="F55:AH55" si="15">F31</f>
        <v>86</v>
      </c>
      <c r="G55" s="2">
        <f t="shared" si="15"/>
        <v>87</v>
      </c>
      <c r="H55" s="2">
        <f t="shared" si="15"/>
        <v>88</v>
      </c>
      <c r="I55" s="2">
        <f t="shared" si="15"/>
        <v>89</v>
      </c>
      <c r="J55" s="2">
        <f t="shared" si="15"/>
        <v>90</v>
      </c>
      <c r="K55" s="2">
        <f t="shared" si="15"/>
        <v>91</v>
      </c>
      <c r="L55" s="2">
        <f t="shared" si="15"/>
        <v>92</v>
      </c>
      <c r="M55" s="2">
        <f t="shared" si="15"/>
        <v>93</v>
      </c>
      <c r="N55" s="2">
        <f t="shared" si="15"/>
        <v>94</v>
      </c>
      <c r="O55" s="2">
        <f t="shared" si="15"/>
        <v>95</v>
      </c>
      <c r="P55" s="2">
        <f t="shared" si="15"/>
        <v>96</v>
      </c>
      <c r="Q55" s="2">
        <f t="shared" si="15"/>
        <v>97</v>
      </c>
      <c r="R55" s="2">
        <f t="shared" si="15"/>
        <v>98</v>
      </c>
      <c r="S55" s="2">
        <f t="shared" si="15"/>
        <v>99</v>
      </c>
      <c r="T55" s="2">
        <f t="shared" si="15"/>
        <v>100</v>
      </c>
      <c r="U55" s="2">
        <f t="shared" si="15"/>
        <v>101</v>
      </c>
      <c r="V55" s="2">
        <f t="shared" si="15"/>
        <v>102</v>
      </c>
      <c r="W55" s="2">
        <f t="shared" si="15"/>
        <v>103</v>
      </c>
      <c r="X55" s="2">
        <f t="shared" si="15"/>
        <v>104</v>
      </c>
      <c r="Y55" s="2">
        <f t="shared" si="15"/>
        <v>105</v>
      </c>
      <c r="Z55" s="2">
        <f t="shared" si="15"/>
        <v>106</v>
      </c>
      <c r="AA55" s="2">
        <f t="shared" si="15"/>
        <v>107</v>
      </c>
      <c r="AB55" s="2">
        <f t="shared" si="15"/>
        <v>108</v>
      </c>
      <c r="AC55" s="2">
        <f t="shared" si="15"/>
        <v>109</v>
      </c>
      <c r="AD55" s="2">
        <f t="shared" si="15"/>
        <v>110</v>
      </c>
      <c r="AE55" s="2">
        <f t="shared" si="15"/>
        <v>111</v>
      </c>
      <c r="AF55" s="2">
        <f t="shared" si="15"/>
        <v>112</v>
      </c>
      <c r="AG55" s="2">
        <f t="shared" si="15"/>
        <v>113</v>
      </c>
      <c r="AH55" s="2">
        <f t="shared" si="15"/>
        <v>114</v>
      </c>
    </row>
    <row r="56" spans="3:34" x14ac:dyDescent="0.25">
      <c r="D56" s="1" t="s">
        <v>12</v>
      </c>
      <c r="E56" s="1" t="e">
        <f t="shared" ref="E56:AH56" ca="1" si="16">IF(E55=$D$3,5,NA())</f>
        <v>#N/A</v>
      </c>
      <c r="F56" s="1" t="e">
        <f t="shared" ca="1" si="16"/>
        <v>#N/A</v>
      </c>
      <c r="G56" s="1" t="e">
        <f t="shared" ca="1" si="16"/>
        <v>#N/A</v>
      </c>
      <c r="H56" s="1" t="e">
        <f t="shared" ca="1" si="16"/>
        <v>#N/A</v>
      </c>
      <c r="I56" s="1" t="e">
        <f t="shared" ca="1" si="16"/>
        <v>#N/A</v>
      </c>
      <c r="J56" s="1" t="e">
        <f t="shared" ca="1" si="16"/>
        <v>#N/A</v>
      </c>
      <c r="K56" s="1" t="e">
        <f t="shared" ca="1" si="16"/>
        <v>#N/A</v>
      </c>
      <c r="L56" s="1" t="e">
        <f t="shared" ca="1" si="16"/>
        <v>#N/A</v>
      </c>
      <c r="M56" s="1" t="e">
        <f t="shared" ca="1" si="16"/>
        <v>#N/A</v>
      </c>
      <c r="N56" s="1" t="e">
        <f t="shared" ca="1" si="16"/>
        <v>#N/A</v>
      </c>
      <c r="O56" s="1" t="e">
        <f t="shared" ca="1" si="16"/>
        <v>#N/A</v>
      </c>
      <c r="P56" s="1" t="e">
        <f t="shared" ca="1" si="16"/>
        <v>#N/A</v>
      </c>
      <c r="Q56" s="1" t="e">
        <f t="shared" ca="1" si="16"/>
        <v>#N/A</v>
      </c>
      <c r="R56" s="1" t="e">
        <f t="shared" ca="1" si="16"/>
        <v>#N/A</v>
      </c>
      <c r="S56" s="1" t="e">
        <f t="shared" ca="1" si="16"/>
        <v>#N/A</v>
      </c>
      <c r="T56" s="1" t="e">
        <f t="shared" ca="1" si="16"/>
        <v>#N/A</v>
      </c>
      <c r="U56" s="1" t="e">
        <f t="shared" ca="1" si="16"/>
        <v>#N/A</v>
      </c>
      <c r="V56" s="1" t="e">
        <f t="shared" ca="1" si="16"/>
        <v>#N/A</v>
      </c>
      <c r="W56" s="1" t="e">
        <f t="shared" ca="1" si="16"/>
        <v>#N/A</v>
      </c>
      <c r="X56" s="1" t="e">
        <f t="shared" ca="1" si="16"/>
        <v>#N/A</v>
      </c>
      <c r="Y56" s="1" t="e">
        <f t="shared" ca="1" si="16"/>
        <v>#N/A</v>
      </c>
      <c r="Z56" s="1" t="e">
        <f t="shared" ca="1" si="16"/>
        <v>#N/A</v>
      </c>
      <c r="AA56" s="1" t="e">
        <f t="shared" ca="1" si="16"/>
        <v>#N/A</v>
      </c>
      <c r="AB56" s="1" t="e">
        <f t="shared" ca="1" si="16"/>
        <v>#N/A</v>
      </c>
      <c r="AC56" s="1" t="e">
        <f t="shared" ca="1" si="16"/>
        <v>#N/A</v>
      </c>
      <c r="AD56" s="1" t="e">
        <f t="shared" ca="1" si="16"/>
        <v>#N/A</v>
      </c>
      <c r="AE56" s="1" t="e">
        <f t="shared" ca="1" si="16"/>
        <v>#N/A</v>
      </c>
      <c r="AF56" s="1" t="e">
        <f t="shared" ca="1" si="16"/>
        <v>#N/A</v>
      </c>
      <c r="AG56" s="1" t="e">
        <f t="shared" ca="1" si="16"/>
        <v>#N/A</v>
      </c>
      <c r="AH56" s="1" t="e">
        <f t="shared" ca="1" si="16"/>
        <v>#N/A</v>
      </c>
    </row>
    <row r="58" spans="3:34" x14ac:dyDescent="0.25">
      <c r="D58" s="4">
        <f>DATE(YEAR(MIN(E55:AH55)),MONTH(MIN(E55:AH55)),1)</f>
        <v>61</v>
      </c>
      <c r="E58" s="1">
        <f>IF(MEDIAN($D58,E$55,EOMONTH($D58,0))=E$55,0.5,NA())</f>
        <v>0.5</v>
      </c>
      <c r="F58" s="1">
        <f t="shared" ref="F58:AH58" si="17">IF(MEDIAN($D58,F$55,EOMONTH($D58,0))=F$55,0.5,NA())</f>
        <v>0.5</v>
      </c>
      <c r="G58" s="1">
        <f t="shared" si="17"/>
        <v>0.5</v>
      </c>
      <c r="H58" s="1">
        <f t="shared" si="17"/>
        <v>0.5</v>
      </c>
      <c r="I58" s="1">
        <f t="shared" si="17"/>
        <v>0.5</v>
      </c>
      <c r="J58" s="1">
        <f t="shared" si="17"/>
        <v>0.5</v>
      </c>
      <c r="K58" s="1">
        <f t="shared" si="17"/>
        <v>0.5</v>
      </c>
      <c r="L58" s="1" t="e">
        <f t="shared" si="17"/>
        <v>#N/A</v>
      </c>
      <c r="M58" s="1" t="e">
        <f t="shared" si="17"/>
        <v>#N/A</v>
      </c>
      <c r="N58" s="1" t="e">
        <f t="shared" si="17"/>
        <v>#N/A</v>
      </c>
      <c r="O58" s="1" t="e">
        <f t="shared" si="17"/>
        <v>#N/A</v>
      </c>
      <c r="P58" s="1" t="e">
        <f t="shared" si="17"/>
        <v>#N/A</v>
      </c>
      <c r="Q58" s="1" t="e">
        <f t="shared" si="17"/>
        <v>#N/A</v>
      </c>
      <c r="R58" s="1" t="e">
        <f t="shared" si="17"/>
        <v>#N/A</v>
      </c>
      <c r="S58" s="1" t="e">
        <f t="shared" si="17"/>
        <v>#N/A</v>
      </c>
      <c r="T58" s="1" t="e">
        <f t="shared" si="17"/>
        <v>#N/A</v>
      </c>
      <c r="U58" s="1" t="e">
        <f t="shared" si="17"/>
        <v>#N/A</v>
      </c>
      <c r="V58" s="1" t="e">
        <f t="shared" si="17"/>
        <v>#N/A</v>
      </c>
      <c r="W58" s="1" t="e">
        <f t="shared" si="17"/>
        <v>#N/A</v>
      </c>
      <c r="X58" s="1" t="e">
        <f t="shared" si="17"/>
        <v>#N/A</v>
      </c>
      <c r="Y58" s="1" t="e">
        <f t="shared" si="17"/>
        <v>#N/A</v>
      </c>
      <c r="Z58" s="1" t="e">
        <f t="shared" si="17"/>
        <v>#N/A</v>
      </c>
      <c r="AA58" s="1" t="e">
        <f t="shared" si="17"/>
        <v>#N/A</v>
      </c>
      <c r="AB58" s="1" t="e">
        <f t="shared" si="17"/>
        <v>#N/A</v>
      </c>
      <c r="AC58" s="1" t="e">
        <f t="shared" si="17"/>
        <v>#N/A</v>
      </c>
      <c r="AD58" s="1" t="e">
        <f t="shared" si="17"/>
        <v>#N/A</v>
      </c>
      <c r="AE58" s="1" t="e">
        <f t="shared" si="17"/>
        <v>#N/A</v>
      </c>
      <c r="AF58" s="1" t="e">
        <f t="shared" si="17"/>
        <v>#N/A</v>
      </c>
      <c r="AG58" s="1" t="e">
        <f t="shared" si="17"/>
        <v>#N/A</v>
      </c>
      <c r="AH58" s="1" t="e">
        <f t="shared" si="17"/>
        <v>#N/A</v>
      </c>
    </row>
    <row r="59" spans="3:34" x14ac:dyDescent="0.25">
      <c r="D59" s="4" t="str">
        <f>TEXT(D58,"yyyy年m月") &amp; " - 上限"</f>
        <v>1900年3月 - 上限</v>
      </c>
      <c r="E59" s="1">
        <f>E58+12.5</f>
        <v>13</v>
      </c>
      <c r="F59" s="1">
        <f t="shared" ref="F59:AH59" si="18">F58+12.5</f>
        <v>13</v>
      </c>
      <c r="G59" s="1">
        <f t="shared" si="18"/>
        <v>13</v>
      </c>
      <c r="H59" s="1">
        <f t="shared" si="18"/>
        <v>13</v>
      </c>
      <c r="I59" s="1">
        <f t="shared" si="18"/>
        <v>13</v>
      </c>
      <c r="J59" s="1">
        <f t="shared" si="18"/>
        <v>13</v>
      </c>
      <c r="K59" s="1">
        <f t="shared" si="18"/>
        <v>13</v>
      </c>
      <c r="L59" s="1" t="e">
        <f t="shared" si="18"/>
        <v>#N/A</v>
      </c>
      <c r="M59" s="1" t="e">
        <f t="shared" si="18"/>
        <v>#N/A</v>
      </c>
      <c r="N59" s="1" t="e">
        <f t="shared" si="18"/>
        <v>#N/A</v>
      </c>
      <c r="O59" s="1" t="e">
        <f t="shared" si="18"/>
        <v>#N/A</v>
      </c>
      <c r="P59" s="1" t="e">
        <f t="shared" si="18"/>
        <v>#N/A</v>
      </c>
      <c r="Q59" s="1" t="e">
        <f t="shared" si="18"/>
        <v>#N/A</v>
      </c>
      <c r="R59" s="1" t="e">
        <f t="shared" si="18"/>
        <v>#N/A</v>
      </c>
      <c r="S59" s="1" t="e">
        <f t="shared" si="18"/>
        <v>#N/A</v>
      </c>
      <c r="T59" s="1" t="e">
        <f t="shared" si="18"/>
        <v>#N/A</v>
      </c>
      <c r="U59" s="1" t="e">
        <f t="shared" si="18"/>
        <v>#N/A</v>
      </c>
      <c r="V59" s="1" t="e">
        <f t="shared" si="18"/>
        <v>#N/A</v>
      </c>
      <c r="W59" s="1" t="e">
        <f t="shared" si="18"/>
        <v>#N/A</v>
      </c>
      <c r="X59" s="1" t="e">
        <f t="shared" si="18"/>
        <v>#N/A</v>
      </c>
      <c r="Y59" s="1" t="e">
        <f t="shared" si="18"/>
        <v>#N/A</v>
      </c>
      <c r="Z59" s="1" t="e">
        <f t="shared" si="18"/>
        <v>#N/A</v>
      </c>
      <c r="AA59" s="1" t="e">
        <f t="shared" si="18"/>
        <v>#N/A</v>
      </c>
      <c r="AB59" s="1" t="e">
        <f t="shared" si="18"/>
        <v>#N/A</v>
      </c>
      <c r="AC59" s="1" t="e">
        <f t="shared" si="18"/>
        <v>#N/A</v>
      </c>
      <c r="AD59" s="1" t="e">
        <f t="shared" si="18"/>
        <v>#N/A</v>
      </c>
      <c r="AE59" s="1" t="e">
        <f t="shared" si="18"/>
        <v>#N/A</v>
      </c>
      <c r="AF59" s="1" t="e">
        <f t="shared" si="18"/>
        <v>#N/A</v>
      </c>
      <c r="AG59" s="1" t="e">
        <f t="shared" si="18"/>
        <v>#N/A</v>
      </c>
      <c r="AH59" s="1" t="e">
        <f t="shared" si="18"/>
        <v>#N/A</v>
      </c>
    </row>
    <row r="60" spans="3:34" x14ac:dyDescent="0.25">
      <c r="D60" s="4"/>
    </row>
    <row r="61" spans="3:34" x14ac:dyDescent="0.25">
      <c r="D61" s="4">
        <f>EOMONTH(D58,0)+1</f>
        <v>92</v>
      </c>
      <c r="E61" s="1" t="e">
        <f>IF(MEDIAN($D61,E$55,EOMONTH($D61,0))=E$55,0.5,NA())</f>
        <v>#N/A</v>
      </c>
      <c r="F61" s="1" t="e">
        <f t="shared" ref="F61:AH61" si="19">IF(MEDIAN($D61,F$55,EOMONTH($D61,0))=F$55,0.5,NA())</f>
        <v>#N/A</v>
      </c>
      <c r="G61" s="1" t="e">
        <f t="shared" si="19"/>
        <v>#N/A</v>
      </c>
      <c r="H61" s="1" t="e">
        <f t="shared" si="19"/>
        <v>#N/A</v>
      </c>
      <c r="I61" s="1" t="e">
        <f t="shared" si="19"/>
        <v>#N/A</v>
      </c>
      <c r="J61" s="1" t="e">
        <f t="shared" si="19"/>
        <v>#N/A</v>
      </c>
      <c r="K61" s="1" t="e">
        <f t="shared" si="19"/>
        <v>#N/A</v>
      </c>
      <c r="L61" s="1">
        <f t="shared" si="19"/>
        <v>0.5</v>
      </c>
      <c r="M61" s="1">
        <f t="shared" si="19"/>
        <v>0.5</v>
      </c>
      <c r="N61" s="1">
        <f t="shared" si="19"/>
        <v>0.5</v>
      </c>
      <c r="O61" s="1">
        <f t="shared" si="19"/>
        <v>0.5</v>
      </c>
      <c r="P61" s="1">
        <f t="shared" si="19"/>
        <v>0.5</v>
      </c>
      <c r="Q61" s="1">
        <f t="shared" si="19"/>
        <v>0.5</v>
      </c>
      <c r="R61" s="1">
        <f t="shared" si="19"/>
        <v>0.5</v>
      </c>
      <c r="S61" s="1">
        <f t="shared" si="19"/>
        <v>0.5</v>
      </c>
      <c r="T61" s="1">
        <f t="shared" si="19"/>
        <v>0.5</v>
      </c>
      <c r="U61" s="1">
        <f t="shared" si="19"/>
        <v>0.5</v>
      </c>
      <c r="V61" s="1">
        <f t="shared" si="19"/>
        <v>0.5</v>
      </c>
      <c r="W61" s="1">
        <f t="shared" si="19"/>
        <v>0.5</v>
      </c>
      <c r="X61" s="1">
        <f t="shared" si="19"/>
        <v>0.5</v>
      </c>
      <c r="Y61" s="1">
        <f t="shared" si="19"/>
        <v>0.5</v>
      </c>
      <c r="Z61" s="1">
        <f t="shared" si="19"/>
        <v>0.5</v>
      </c>
      <c r="AA61" s="1">
        <f t="shared" si="19"/>
        <v>0.5</v>
      </c>
      <c r="AB61" s="1">
        <f t="shared" si="19"/>
        <v>0.5</v>
      </c>
      <c r="AC61" s="1">
        <f t="shared" si="19"/>
        <v>0.5</v>
      </c>
      <c r="AD61" s="1">
        <f t="shared" si="19"/>
        <v>0.5</v>
      </c>
      <c r="AE61" s="1">
        <f t="shared" si="19"/>
        <v>0.5</v>
      </c>
      <c r="AF61" s="1">
        <f t="shared" si="19"/>
        <v>0.5</v>
      </c>
      <c r="AG61" s="1">
        <f t="shared" si="19"/>
        <v>0.5</v>
      </c>
      <c r="AH61" s="1">
        <f t="shared" si="19"/>
        <v>0.5</v>
      </c>
    </row>
    <row r="62" spans="3:34" x14ac:dyDescent="0.25">
      <c r="D62" s="4" t="str">
        <f>TEXT(D61,"yyyy年m月") &amp; " - 上限"</f>
        <v>1900年4月 - 上限</v>
      </c>
      <c r="E62" s="1" t="e">
        <f>E61+12.5</f>
        <v>#N/A</v>
      </c>
      <c r="F62" s="1" t="e">
        <f t="shared" ref="F62:AH62" si="20">F61+12.5</f>
        <v>#N/A</v>
      </c>
      <c r="G62" s="1" t="e">
        <f t="shared" si="20"/>
        <v>#N/A</v>
      </c>
      <c r="H62" s="1" t="e">
        <f t="shared" si="20"/>
        <v>#N/A</v>
      </c>
      <c r="I62" s="1" t="e">
        <f t="shared" si="20"/>
        <v>#N/A</v>
      </c>
      <c r="J62" s="1" t="e">
        <f t="shared" si="20"/>
        <v>#N/A</v>
      </c>
      <c r="K62" s="1" t="e">
        <f t="shared" si="20"/>
        <v>#N/A</v>
      </c>
      <c r="L62" s="1">
        <f t="shared" si="20"/>
        <v>13</v>
      </c>
      <c r="M62" s="1">
        <f t="shared" si="20"/>
        <v>13</v>
      </c>
      <c r="N62" s="1">
        <f t="shared" si="20"/>
        <v>13</v>
      </c>
      <c r="O62" s="1">
        <f t="shared" si="20"/>
        <v>13</v>
      </c>
      <c r="P62" s="1">
        <f t="shared" si="20"/>
        <v>13</v>
      </c>
      <c r="Q62" s="1">
        <f t="shared" si="20"/>
        <v>13</v>
      </c>
      <c r="R62" s="1">
        <f t="shared" si="20"/>
        <v>13</v>
      </c>
      <c r="S62" s="1">
        <f t="shared" si="20"/>
        <v>13</v>
      </c>
      <c r="T62" s="1">
        <f t="shared" si="20"/>
        <v>13</v>
      </c>
      <c r="U62" s="1">
        <f t="shared" si="20"/>
        <v>13</v>
      </c>
      <c r="V62" s="1">
        <f t="shared" si="20"/>
        <v>13</v>
      </c>
      <c r="W62" s="1">
        <f t="shared" si="20"/>
        <v>13</v>
      </c>
      <c r="X62" s="1">
        <f t="shared" si="20"/>
        <v>13</v>
      </c>
      <c r="Y62" s="1">
        <f t="shared" si="20"/>
        <v>13</v>
      </c>
      <c r="Z62" s="1">
        <f t="shared" si="20"/>
        <v>13</v>
      </c>
      <c r="AA62" s="1">
        <f t="shared" si="20"/>
        <v>13</v>
      </c>
      <c r="AB62" s="1">
        <f t="shared" si="20"/>
        <v>13</v>
      </c>
      <c r="AC62" s="1">
        <f t="shared" si="20"/>
        <v>13</v>
      </c>
      <c r="AD62" s="1">
        <f t="shared" si="20"/>
        <v>13</v>
      </c>
      <c r="AE62" s="1">
        <f t="shared" si="20"/>
        <v>13</v>
      </c>
      <c r="AF62" s="1">
        <f t="shared" si="20"/>
        <v>13</v>
      </c>
      <c r="AG62" s="1">
        <f t="shared" si="20"/>
        <v>13</v>
      </c>
      <c r="AH62" s="1">
        <f t="shared" si="20"/>
        <v>13</v>
      </c>
    </row>
    <row r="63" spans="3:34" x14ac:dyDescent="0.25">
      <c r="D63" s="2"/>
    </row>
    <row r="65" spans="4:34" x14ac:dyDescent="0.25">
      <c r="D65" s="4">
        <f>D58+1</f>
        <v>62</v>
      </c>
      <c r="E65" s="1" t="e">
        <f>IF(MEDIAN($D65,E$55)=E$55,0.5,NA())</f>
        <v>#N/A</v>
      </c>
      <c r="F65" s="1" t="e">
        <f t="shared" ref="F65:AH66" si="21">IF(MEDIAN($D65,F$55)=F$55,0.5,NA())</f>
        <v>#N/A</v>
      </c>
      <c r="G65" s="1" t="e">
        <f t="shared" si="21"/>
        <v>#N/A</v>
      </c>
      <c r="H65" s="1" t="e">
        <f t="shared" si="21"/>
        <v>#N/A</v>
      </c>
      <c r="I65" s="1" t="e">
        <f t="shared" si="21"/>
        <v>#N/A</v>
      </c>
      <c r="J65" s="1" t="e">
        <f t="shared" si="21"/>
        <v>#N/A</v>
      </c>
      <c r="K65" s="1" t="e">
        <f t="shared" si="21"/>
        <v>#N/A</v>
      </c>
      <c r="L65" s="1" t="e">
        <f t="shared" si="21"/>
        <v>#N/A</v>
      </c>
      <c r="M65" s="1" t="e">
        <f t="shared" si="21"/>
        <v>#N/A</v>
      </c>
      <c r="N65" s="1" t="e">
        <f t="shared" si="21"/>
        <v>#N/A</v>
      </c>
      <c r="O65" s="1" t="e">
        <f t="shared" si="21"/>
        <v>#N/A</v>
      </c>
      <c r="P65" s="1" t="e">
        <f t="shared" si="21"/>
        <v>#N/A</v>
      </c>
      <c r="Q65" s="1" t="e">
        <f t="shared" si="21"/>
        <v>#N/A</v>
      </c>
      <c r="R65" s="1" t="e">
        <f t="shared" si="21"/>
        <v>#N/A</v>
      </c>
      <c r="S65" s="1" t="e">
        <f t="shared" si="21"/>
        <v>#N/A</v>
      </c>
      <c r="T65" s="1" t="e">
        <f t="shared" si="21"/>
        <v>#N/A</v>
      </c>
      <c r="U65" s="1" t="e">
        <f t="shared" si="21"/>
        <v>#N/A</v>
      </c>
      <c r="V65" s="1" t="e">
        <f t="shared" si="21"/>
        <v>#N/A</v>
      </c>
      <c r="W65" s="1" t="e">
        <f t="shared" si="21"/>
        <v>#N/A</v>
      </c>
      <c r="X65" s="1" t="e">
        <f t="shared" si="21"/>
        <v>#N/A</v>
      </c>
      <c r="Y65" s="1" t="e">
        <f t="shared" si="21"/>
        <v>#N/A</v>
      </c>
      <c r="Z65" s="1" t="e">
        <f t="shared" si="21"/>
        <v>#N/A</v>
      </c>
      <c r="AA65" s="1" t="e">
        <f t="shared" si="21"/>
        <v>#N/A</v>
      </c>
      <c r="AB65" s="1" t="e">
        <f t="shared" si="21"/>
        <v>#N/A</v>
      </c>
      <c r="AC65" s="1" t="e">
        <f t="shared" si="21"/>
        <v>#N/A</v>
      </c>
      <c r="AD65" s="1" t="e">
        <f t="shared" si="21"/>
        <v>#N/A</v>
      </c>
      <c r="AE65" s="1" t="e">
        <f t="shared" si="21"/>
        <v>#N/A</v>
      </c>
      <c r="AF65" s="1" t="e">
        <f t="shared" si="21"/>
        <v>#N/A</v>
      </c>
      <c r="AG65" s="1" t="e">
        <f t="shared" si="21"/>
        <v>#N/A</v>
      </c>
      <c r="AH65" s="1" t="e">
        <f t="shared" si="21"/>
        <v>#N/A</v>
      </c>
    </row>
    <row r="66" spans="4:34" x14ac:dyDescent="0.25">
      <c r="D66" s="4">
        <f>D61+1</f>
        <v>93</v>
      </c>
      <c r="E66" s="1" t="e">
        <f>IF(MEDIAN($D66,E$55)=E$55,0.5,NA())</f>
        <v>#N/A</v>
      </c>
      <c r="F66" s="1" t="e">
        <f t="shared" si="21"/>
        <v>#N/A</v>
      </c>
      <c r="G66" s="1" t="e">
        <f t="shared" si="21"/>
        <v>#N/A</v>
      </c>
      <c r="H66" s="1" t="e">
        <f t="shared" si="21"/>
        <v>#N/A</v>
      </c>
      <c r="I66" s="1" t="e">
        <f t="shared" si="21"/>
        <v>#N/A</v>
      </c>
      <c r="J66" s="1" t="e">
        <f t="shared" si="21"/>
        <v>#N/A</v>
      </c>
      <c r="K66" s="1" t="e">
        <f t="shared" si="21"/>
        <v>#N/A</v>
      </c>
      <c r="L66" s="1" t="e">
        <f t="shared" si="21"/>
        <v>#N/A</v>
      </c>
      <c r="M66" s="1">
        <f t="shared" si="21"/>
        <v>0.5</v>
      </c>
      <c r="N66" s="1" t="e">
        <f t="shared" si="21"/>
        <v>#N/A</v>
      </c>
      <c r="O66" s="1" t="e">
        <f t="shared" si="21"/>
        <v>#N/A</v>
      </c>
      <c r="P66" s="1" t="e">
        <f t="shared" si="21"/>
        <v>#N/A</v>
      </c>
      <c r="Q66" s="1" t="e">
        <f t="shared" si="21"/>
        <v>#N/A</v>
      </c>
      <c r="R66" s="1" t="e">
        <f t="shared" si="21"/>
        <v>#N/A</v>
      </c>
      <c r="S66" s="1" t="e">
        <f t="shared" si="21"/>
        <v>#N/A</v>
      </c>
      <c r="T66" s="1" t="e">
        <f t="shared" si="21"/>
        <v>#N/A</v>
      </c>
      <c r="U66" s="1" t="e">
        <f t="shared" si="21"/>
        <v>#N/A</v>
      </c>
      <c r="V66" s="1" t="e">
        <f t="shared" si="21"/>
        <v>#N/A</v>
      </c>
      <c r="W66" s="1" t="e">
        <f t="shared" si="21"/>
        <v>#N/A</v>
      </c>
      <c r="X66" s="1" t="e">
        <f t="shared" si="21"/>
        <v>#N/A</v>
      </c>
      <c r="Y66" s="1" t="e">
        <f t="shared" si="21"/>
        <v>#N/A</v>
      </c>
      <c r="Z66" s="1" t="e">
        <f t="shared" si="21"/>
        <v>#N/A</v>
      </c>
      <c r="AA66" s="1" t="e">
        <f t="shared" si="21"/>
        <v>#N/A</v>
      </c>
      <c r="AB66" s="1" t="e">
        <f t="shared" si="21"/>
        <v>#N/A</v>
      </c>
      <c r="AC66" s="1" t="e">
        <f t="shared" si="21"/>
        <v>#N/A</v>
      </c>
      <c r="AD66" s="1" t="e">
        <f t="shared" si="21"/>
        <v>#N/A</v>
      </c>
      <c r="AE66" s="1" t="e">
        <f t="shared" si="21"/>
        <v>#N/A</v>
      </c>
      <c r="AF66" s="1" t="e">
        <f t="shared" si="21"/>
        <v>#N/A</v>
      </c>
      <c r="AG66" s="1" t="e">
        <f t="shared" si="21"/>
        <v>#N/A</v>
      </c>
      <c r="AH66" s="1" t="e">
        <f t="shared" si="21"/>
        <v>#N/A</v>
      </c>
    </row>
    <row r="69" spans="4:34" x14ac:dyDescent="0.25">
      <c r="E69" s="1">
        <v>2.2999999999999998</v>
      </c>
      <c r="F69" s="1">
        <f>E69</f>
        <v>2.2999999999999998</v>
      </c>
      <c r="G69" s="1">
        <f t="shared" ref="G69:AH71" si="22">F69</f>
        <v>2.2999999999999998</v>
      </c>
      <c r="H69" s="1">
        <f t="shared" si="22"/>
        <v>2.2999999999999998</v>
      </c>
      <c r="I69" s="1">
        <f t="shared" si="22"/>
        <v>2.2999999999999998</v>
      </c>
      <c r="J69" s="1">
        <f t="shared" si="22"/>
        <v>2.2999999999999998</v>
      </c>
      <c r="K69" s="1">
        <f t="shared" si="22"/>
        <v>2.2999999999999998</v>
      </c>
      <c r="L69" s="1">
        <f t="shared" si="22"/>
        <v>2.2999999999999998</v>
      </c>
      <c r="M69" s="1">
        <f t="shared" si="22"/>
        <v>2.2999999999999998</v>
      </c>
      <c r="N69" s="1">
        <f t="shared" si="22"/>
        <v>2.2999999999999998</v>
      </c>
      <c r="O69" s="1">
        <f t="shared" si="22"/>
        <v>2.2999999999999998</v>
      </c>
      <c r="P69" s="1">
        <f t="shared" si="22"/>
        <v>2.2999999999999998</v>
      </c>
      <c r="Q69" s="1">
        <f t="shared" si="22"/>
        <v>2.2999999999999998</v>
      </c>
      <c r="R69" s="1">
        <f t="shared" si="22"/>
        <v>2.2999999999999998</v>
      </c>
      <c r="S69" s="1">
        <f t="shared" si="22"/>
        <v>2.2999999999999998</v>
      </c>
      <c r="T69" s="1">
        <f t="shared" si="22"/>
        <v>2.2999999999999998</v>
      </c>
      <c r="U69" s="1">
        <f t="shared" si="22"/>
        <v>2.2999999999999998</v>
      </c>
      <c r="V69" s="1">
        <f t="shared" si="22"/>
        <v>2.2999999999999998</v>
      </c>
      <c r="W69" s="1">
        <f t="shared" si="22"/>
        <v>2.2999999999999998</v>
      </c>
      <c r="X69" s="1">
        <f t="shared" si="22"/>
        <v>2.2999999999999998</v>
      </c>
      <c r="Y69" s="1">
        <f t="shared" si="22"/>
        <v>2.2999999999999998</v>
      </c>
      <c r="Z69" s="1">
        <f t="shared" si="22"/>
        <v>2.2999999999999998</v>
      </c>
      <c r="AA69" s="1">
        <f t="shared" si="22"/>
        <v>2.2999999999999998</v>
      </c>
      <c r="AB69" s="1">
        <f t="shared" si="22"/>
        <v>2.2999999999999998</v>
      </c>
      <c r="AC69" s="1">
        <f t="shared" si="22"/>
        <v>2.2999999999999998</v>
      </c>
      <c r="AD69" s="1">
        <f t="shared" si="22"/>
        <v>2.2999999999999998</v>
      </c>
      <c r="AE69" s="1">
        <f t="shared" si="22"/>
        <v>2.2999999999999998</v>
      </c>
      <c r="AF69" s="1">
        <f t="shared" si="22"/>
        <v>2.2999999999999998</v>
      </c>
      <c r="AG69" s="1">
        <f t="shared" si="22"/>
        <v>2.2999999999999998</v>
      </c>
      <c r="AH69" s="1">
        <f t="shared" si="22"/>
        <v>2.2999999999999998</v>
      </c>
    </row>
    <row r="70" spans="4:34" x14ac:dyDescent="0.25">
      <c r="D70" s="1">
        <v>3</v>
      </c>
      <c r="E70" s="1" t="str">
        <f t="shared" ref="E70:AH70" si="23">LEFT(UPPER(TEXT(E55,"aaa")),$D70)</f>
        <v>日</v>
      </c>
      <c r="F70" s="1" t="str">
        <f t="shared" si="23"/>
        <v>月</v>
      </c>
      <c r="G70" s="1" t="str">
        <f t="shared" si="23"/>
        <v>火</v>
      </c>
      <c r="H70" s="1" t="str">
        <f t="shared" si="23"/>
        <v>水</v>
      </c>
      <c r="I70" s="1" t="str">
        <f t="shared" si="23"/>
        <v>木</v>
      </c>
      <c r="J70" s="1" t="str">
        <f t="shared" si="23"/>
        <v>金</v>
      </c>
      <c r="K70" s="1" t="str">
        <f t="shared" si="23"/>
        <v>土</v>
      </c>
      <c r="L70" s="1" t="str">
        <f t="shared" si="23"/>
        <v>日</v>
      </c>
      <c r="M70" s="1" t="str">
        <f t="shared" si="23"/>
        <v>月</v>
      </c>
      <c r="N70" s="1" t="str">
        <f t="shared" si="23"/>
        <v>火</v>
      </c>
      <c r="O70" s="1" t="str">
        <f t="shared" si="23"/>
        <v>水</v>
      </c>
      <c r="P70" s="1" t="str">
        <f t="shared" si="23"/>
        <v>木</v>
      </c>
      <c r="Q70" s="1" t="str">
        <f t="shared" si="23"/>
        <v>金</v>
      </c>
      <c r="R70" s="1" t="str">
        <f t="shared" si="23"/>
        <v>土</v>
      </c>
      <c r="S70" s="1" t="str">
        <f t="shared" si="23"/>
        <v>日</v>
      </c>
      <c r="T70" s="1" t="str">
        <f t="shared" si="23"/>
        <v>月</v>
      </c>
      <c r="U70" s="1" t="str">
        <f t="shared" si="23"/>
        <v>火</v>
      </c>
      <c r="V70" s="1" t="str">
        <f t="shared" si="23"/>
        <v>水</v>
      </c>
      <c r="W70" s="1" t="str">
        <f t="shared" si="23"/>
        <v>木</v>
      </c>
      <c r="X70" s="1" t="str">
        <f t="shared" si="23"/>
        <v>金</v>
      </c>
      <c r="Y70" s="1" t="str">
        <f t="shared" si="23"/>
        <v>土</v>
      </c>
      <c r="Z70" s="1" t="str">
        <f t="shared" si="23"/>
        <v>日</v>
      </c>
      <c r="AA70" s="1" t="str">
        <f t="shared" si="23"/>
        <v>月</v>
      </c>
      <c r="AB70" s="1" t="str">
        <f t="shared" si="23"/>
        <v>火</v>
      </c>
      <c r="AC70" s="1" t="str">
        <f t="shared" si="23"/>
        <v>水</v>
      </c>
      <c r="AD70" s="1" t="str">
        <f t="shared" si="23"/>
        <v>木</v>
      </c>
      <c r="AE70" s="1" t="str">
        <f t="shared" si="23"/>
        <v>金</v>
      </c>
      <c r="AF70" s="1" t="str">
        <f t="shared" si="23"/>
        <v>土</v>
      </c>
      <c r="AG70" s="1" t="str">
        <f t="shared" si="23"/>
        <v>日</v>
      </c>
      <c r="AH70" s="1" t="str">
        <f t="shared" si="23"/>
        <v>月</v>
      </c>
    </row>
    <row r="71" spans="4:34" x14ac:dyDescent="0.25">
      <c r="E71" s="1">
        <v>1.3</v>
      </c>
      <c r="F71" s="1">
        <f>E71</f>
        <v>1.3</v>
      </c>
      <c r="G71" s="1">
        <f t="shared" si="22"/>
        <v>1.3</v>
      </c>
      <c r="H71" s="1">
        <f t="shared" si="22"/>
        <v>1.3</v>
      </c>
      <c r="I71" s="1">
        <f t="shared" si="22"/>
        <v>1.3</v>
      </c>
      <c r="J71" s="1">
        <f t="shared" si="22"/>
        <v>1.3</v>
      </c>
      <c r="K71" s="1">
        <f t="shared" si="22"/>
        <v>1.3</v>
      </c>
      <c r="L71" s="1">
        <f t="shared" si="22"/>
        <v>1.3</v>
      </c>
      <c r="M71" s="1">
        <f t="shared" si="22"/>
        <v>1.3</v>
      </c>
      <c r="N71" s="1">
        <f t="shared" si="22"/>
        <v>1.3</v>
      </c>
      <c r="O71" s="1">
        <f t="shared" si="22"/>
        <v>1.3</v>
      </c>
      <c r="P71" s="1">
        <f t="shared" si="22"/>
        <v>1.3</v>
      </c>
      <c r="Q71" s="1">
        <f t="shared" si="22"/>
        <v>1.3</v>
      </c>
      <c r="R71" s="1">
        <f t="shared" si="22"/>
        <v>1.3</v>
      </c>
      <c r="S71" s="1">
        <f t="shared" si="22"/>
        <v>1.3</v>
      </c>
      <c r="T71" s="1">
        <f t="shared" si="22"/>
        <v>1.3</v>
      </c>
      <c r="U71" s="1">
        <f t="shared" si="22"/>
        <v>1.3</v>
      </c>
      <c r="V71" s="1">
        <f t="shared" si="22"/>
        <v>1.3</v>
      </c>
      <c r="W71" s="1">
        <f t="shared" si="22"/>
        <v>1.3</v>
      </c>
      <c r="X71" s="1">
        <f t="shared" si="22"/>
        <v>1.3</v>
      </c>
      <c r="Y71" s="1">
        <f t="shared" si="22"/>
        <v>1.3</v>
      </c>
      <c r="Z71" s="1">
        <f t="shared" si="22"/>
        <v>1.3</v>
      </c>
      <c r="AA71" s="1">
        <f t="shared" si="22"/>
        <v>1.3</v>
      </c>
      <c r="AB71" s="1">
        <f t="shared" si="22"/>
        <v>1.3</v>
      </c>
      <c r="AC71" s="1">
        <f t="shared" si="22"/>
        <v>1.3</v>
      </c>
      <c r="AD71" s="1">
        <f t="shared" si="22"/>
        <v>1.3</v>
      </c>
      <c r="AE71" s="1">
        <f t="shared" si="22"/>
        <v>1.3</v>
      </c>
      <c r="AF71" s="1">
        <f t="shared" si="22"/>
        <v>1.3</v>
      </c>
      <c r="AG71" s="1">
        <f t="shared" si="22"/>
        <v>1.3</v>
      </c>
      <c r="AH71" s="1">
        <f t="shared" si="22"/>
        <v>1.3</v>
      </c>
    </row>
    <row r="72" spans="4:34" x14ac:dyDescent="0.25">
      <c r="E72" s="1" t="str">
        <f>TEXT(E55,"dd")</f>
        <v>25</v>
      </c>
      <c r="F72" s="1" t="str">
        <f t="shared" ref="F72:AH72" si="24">TEXT(F55,"dd")</f>
        <v>26</v>
      </c>
      <c r="G72" s="1" t="str">
        <f t="shared" si="24"/>
        <v>27</v>
      </c>
      <c r="H72" s="1" t="str">
        <f t="shared" si="24"/>
        <v>28</v>
      </c>
      <c r="I72" s="1" t="str">
        <f t="shared" si="24"/>
        <v>29</v>
      </c>
      <c r="J72" s="1" t="str">
        <f t="shared" si="24"/>
        <v>30</v>
      </c>
      <c r="K72" s="1" t="str">
        <f t="shared" si="24"/>
        <v>31</v>
      </c>
      <c r="L72" s="1" t="str">
        <f t="shared" si="24"/>
        <v>01</v>
      </c>
      <c r="M72" s="1" t="str">
        <f t="shared" si="24"/>
        <v>02</v>
      </c>
      <c r="N72" s="1" t="str">
        <f t="shared" si="24"/>
        <v>03</v>
      </c>
      <c r="O72" s="1" t="str">
        <f t="shared" si="24"/>
        <v>04</v>
      </c>
      <c r="P72" s="1" t="str">
        <f t="shared" si="24"/>
        <v>05</v>
      </c>
      <c r="Q72" s="1" t="str">
        <f t="shared" si="24"/>
        <v>06</v>
      </c>
      <c r="R72" s="1" t="str">
        <f t="shared" si="24"/>
        <v>07</v>
      </c>
      <c r="S72" s="1" t="str">
        <f t="shared" si="24"/>
        <v>08</v>
      </c>
      <c r="T72" s="1" t="str">
        <f t="shared" si="24"/>
        <v>09</v>
      </c>
      <c r="U72" s="1" t="str">
        <f t="shared" si="24"/>
        <v>10</v>
      </c>
      <c r="V72" s="1" t="str">
        <f t="shared" si="24"/>
        <v>11</v>
      </c>
      <c r="W72" s="1" t="str">
        <f t="shared" si="24"/>
        <v>12</v>
      </c>
      <c r="X72" s="1" t="str">
        <f t="shared" si="24"/>
        <v>13</v>
      </c>
      <c r="Y72" s="1" t="str">
        <f t="shared" si="24"/>
        <v>14</v>
      </c>
      <c r="Z72" s="1" t="str">
        <f t="shared" si="24"/>
        <v>15</v>
      </c>
      <c r="AA72" s="1" t="str">
        <f t="shared" si="24"/>
        <v>16</v>
      </c>
      <c r="AB72" s="1" t="str">
        <f t="shared" si="24"/>
        <v>17</v>
      </c>
      <c r="AC72" s="1" t="str">
        <f t="shared" si="24"/>
        <v>18</v>
      </c>
      <c r="AD72" s="1" t="str">
        <f t="shared" si="24"/>
        <v>19</v>
      </c>
      <c r="AE72" s="1" t="str">
        <f t="shared" si="24"/>
        <v>20</v>
      </c>
      <c r="AF72" s="1" t="str">
        <f t="shared" si="24"/>
        <v>21</v>
      </c>
      <c r="AG72" s="1" t="str">
        <f t="shared" si="24"/>
        <v>22</v>
      </c>
      <c r="AH72" s="1" t="str">
        <f t="shared" si="24"/>
        <v>23</v>
      </c>
    </row>
  </sheetData>
  <phoneticPr fontId="19"/>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E22C74C5-065B-4723-9C23-003D7A495A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4675FB-CDF8-4243-9888-A100076C2DE6}">
  <ds:schemaRefs>
    <ds:schemaRef ds:uri="http://schemas.microsoft.com/sharepoint/v3/contenttype/forms"/>
  </ds:schemaRefs>
</ds:datastoreItem>
</file>

<file path=customXml/itemProps3.xml><?xml version="1.0" encoding="utf-8"?>
<ds:datastoreItem xmlns:ds="http://schemas.openxmlformats.org/officeDocument/2006/customXml" ds:itemID="{138B5DF5-9050-452B-824D-430EE0C675B4}">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clbl:label id="{f42aa342-8706-4288-bd11-ebb85995028c}" enabled="1" method="Standar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Template>TM02930043</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マイタイムラインを作ってみよう！</vt:lpstr>
      <vt:lpstr>Sheet1</vt:lpstr>
      <vt:lpstr>計算</vt:lpstr>
      <vt:lpstr>'マイタイムラインを作ってみよう！'!Print_Area</vt:lpstr>
      <vt:lpstr>'マイタイムラインを作ってみよう！'!Print_Titles</vt:lpstr>
      <vt:lpstr>RowTitleRegion1..D3</vt:lpstr>
      <vt:lpstr>StartDate</vt:lpstr>
      <vt:lpstr>StartDateWindow</vt:lpstr>
      <vt:lpstr>WindowDays</vt:lpstr>
      <vt:lpstr>ウィンドウオフセット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2023-02-13T07:54:16Z</dcterms:created>
  <dcterms:modified xsi:type="dcterms:W3CDTF">2023-09-07T23:58:29Z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