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yn\Desktop\しごと\5.17 吉田\【2021とよあけの統計】\【提出用】\☆2020HP用編集済み\"/>
    </mc:Choice>
  </mc:AlternateContent>
  <bookViews>
    <workbookView xWindow="0" yWindow="0" windowWidth="20490" windowHeight="7770"/>
  </bookViews>
  <sheets>
    <sheet name="15－10図書館蔵書数" sheetId="1" r:id="rId1"/>
  </sheets>
  <definedNames>
    <definedName name="_xlnm.Print_Area" localSheetId="0">'15－10図書館蔵書数'!$A$1:$S$30</definedName>
  </definedNames>
  <calcPr calcId="152511" iterate="1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1" i="1" l="1"/>
  <c r="O23" i="1" s="1"/>
  <c r="O29" i="1"/>
  <c r="O26" i="1"/>
  <c r="O6" i="1" l="1"/>
  <c r="K29" i="1"/>
  <c r="K26" i="1"/>
  <c r="K21" i="1"/>
  <c r="K23" i="1" s="1"/>
  <c r="K6" i="1" s="1"/>
  <c r="M22" i="1" l="1"/>
  <c r="M23" i="1" s="1"/>
  <c r="M7" i="1"/>
  <c r="Q24" i="1"/>
  <c r="Q27" i="1"/>
  <c r="Q25" i="1"/>
  <c r="M26" i="1"/>
  <c r="Q21" i="1"/>
  <c r="Q28" i="1"/>
  <c r="Q26" i="1"/>
  <c r="Q29" i="1"/>
  <c r="Q9" i="1"/>
  <c r="Q14" i="1"/>
  <c r="Q12" i="1"/>
  <c r="Q11" i="1"/>
  <c r="Q16" i="1"/>
  <c r="Q15" i="1"/>
  <c r="Q7" i="1"/>
  <c r="Q13" i="1"/>
  <c r="Q20" i="1"/>
  <c r="Q10" i="1"/>
  <c r="Q19" i="1"/>
  <c r="Q8" i="1"/>
  <c r="M13" i="1"/>
  <c r="M10" i="1"/>
  <c r="M25" i="1"/>
  <c r="M24" i="1"/>
  <c r="M14" i="1"/>
  <c r="M28" i="1"/>
  <c r="M12" i="1"/>
  <c r="M11" i="1"/>
  <c r="M20" i="1"/>
  <c r="M19" i="1"/>
  <c r="M16" i="1"/>
  <c r="M15" i="1"/>
  <c r="M27" i="1"/>
  <c r="M8" i="1"/>
  <c r="M9" i="1"/>
  <c r="G26" i="1"/>
  <c r="G29" i="1"/>
  <c r="Q6" i="1" l="1"/>
</calcChain>
</file>

<file path=xl/comments1.xml><?xml version="1.0" encoding="utf-8"?>
<comments xmlns="http://schemas.openxmlformats.org/spreadsheetml/2006/main">
  <authors>
    <author>test</author>
  </authors>
  <commentList>
    <comment ref="Q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端数調整</t>
        </r>
      </text>
    </comment>
  </commentList>
</comments>
</file>

<file path=xl/sharedStrings.xml><?xml version="1.0" encoding="utf-8"?>
<sst xmlns="http://schemas.openxmlformats.org/spreadsheetml/2006/main" count="48" uniqueCount="36">
  <si>
    <t>資料：図書館</t>
  </si>
  <si>
    <t>※（　　　）は再掲</t>
    <rPh sb="7" eb="9">
      <t>サイケイ</t>
    </rPh>
    <phoneticPr fontId="3"/>
  </si>
  <si>
    <t>合　　　　　計</t>
    <rPh sb="0" eb="1">
      <t>ゴウ</t>
    </rPh>
    <rPh sb="6" eb="7">
      <t>ケイ</t>
    </rPh>
    <phoneticPr fontId="3"/>
  </si>
  <si>
    <t>児　　童　　書</t>
    <rPh sb="0" eb="1">
      <t>ジ</t>
    </rPh>
    <rPh sb="3" eb="4">
      <t>ワラベ</t>
    </rPh>
    <rPh sb="6" eb="7">
      <t>ショ</t>
    </rPh>
    <phoneticPr fontId="3"/>
  </si>
  <si>
    <t>一　　般　　書</t>
    <rPh sb="0" eb="1">
      <t>１</t>
    </rPh>
    <rPh sb="3" eb="4">
      <t>バン</t>
    </rPh>
    <rPh sb="6" eb="7">
      <t>ショ</t>
    </rPh>
    <phoneticPr fontId="3"/>
  </si>
  <si>
    <t>南部公民館</t>
    <phoneticPr fontId="3"/>
  </si>
  <si>
    <t>栄分室</t>
    <rPh sb="0" eb="1">
      <t>サカ</t>
    </rPh>
    <rPh sb="1" eb="3">
      <t>ブンシツ</t>
    </rPh>
    <phoneticPr fontId="3"/>
  </si>
  <si>
    <t>児　　童　　書</t>
    <phoneticPr fontId="3"/>
  </si>
  <si>
    <t>一般書合計</t>
    <rPh sb="3" eb="5">
      <t>ゴウケイ</t>
    </rPh>
    <phoneticPr fontId="3"/>
  </si>
  <si>
    <t>郷土資料</t>
  </si>
  <si>
    <t>参考資料</t>
    <rPh sb="0" eb="2">
      <t>サンコウ</t>
    </rPh>
    <rPh sb="2" eb="4">
      <t>シリョウ</t>
    </rPh>
    <phoneticPr fontId="3"/>
  </si>
  <si>
    <t>－</t>
    <phoneticPr fontId="3"/>
  </si>
  <si>
    <t>－</t>
  </si>
  <si>
    <t>ヤング・アダルト</t>
    <phoneticPr fontId="3"/>
  </si>
  <si>
    <t>大活字本</t>
    <rPh sb="0" eb="1">
      <t>ダイ</t>
    </rPh>
    <rPh sb="1" eb="3">
      <t>カツジ</t>
    </rPh>
    <rPh sb="3" eb="4">
      <t>ホン</t>
    </rPh>
    <phoneticPr fontId="3"/>
  </si>
  <si>
    <t>文　　　学</t>
    <phoneticPr fontId="3"/>
  </si>
  <si>
    <t>言　　　語</t>
    <phoneticPr fontId="3"/>
  </si>
  <si>
    <t>芸　　　術</t>
    <phoneticPr fontId="3"/>
  </si>
  <si>
    <t>産　　　業</t>
    <phoneticPr fontId="3"/>
  </si>
  <si>
    <t>工学・家事</t>
  </si>
  <si>
    <t>自然科学</t>
  </si>
  <si>
    <t>社会科学</t>
  </si>
  <si>
    <t>歴史・地理</t>
  </si>
  <si>
    <t>哲学・宗教</t>
  </si>
  <si>
    <t>総　記</t>
    <phoneticPr fontId="3"/>
  </si>
  <si>
    <t>一　　　　般　　　　書</t>
    <rPh sb="0" eb="1">
      <t>イチ</t>
    </rPh>
    <rPh sb="5" eb="6">
      <t>パン</t>
    </rPh>
    <rPh sb="10" eb="11">
      <t>ショ</t>
    </rPh>
    <phoneticPr fontId="3"/>
  </si>
  <si>
    <t>本　　　　　　　　　　館</t>
    <rPh sb="0" eb="1">
      <t>ホン</t>
    </rPh>
    <rPh sb="11" eb="12">
      <t>カン</t>
    </rPh>
    <phoneticPr fontId="3"/>
  </si>
  <si>
    <t>総　　合　　計</t>
    <rPh sb="0" eb="1">
      <t>ソウ</t>
    </rPh>
    <rPh sb="3" eb="4">
      <t>ゴウ</t>
    </rPh>
    <rPh sb="6" eb="7">
      <t>ケイ</t>
    </rPh>
    <phoneticPr fontId="3"/>
  </si>
  <si>
    <t>構成比(%)</t>
  </si>
  <si>
    <t>蔵書数</t>
  </si>
  <si>
    <t>平成29年度</t>
    <rPh sb="0" eb="2">
      <t>ヘイセイ</t>
    </rPh>
    <phoneticPr fontId="3"/>
  </si>
  <si>
    <t>平成28年度</t>
    <rPh sb="0" eb="2">
      <t>ヘイセイ</t>
    </rPh>
    <phoneticPr fontId="3"/>
  </si>
  <si>
    <t>区　　　　分</t>
  </si>
  <si>
    <t>各年度末現在</t>
  </si>
  <si>
    <t>１５－１０　図書館蔵書数</t>
    <phoneticPr fontId="3"/>
  </si>
  <si>
    <t>平成30年度</t>
    <rPh sb="0" eb="2">
      <t>ヘイセイ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</si>
</sst>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);[Red]\(0.0\)"/>
    <numFmt numFmtId="177" formatCode="0.0_ "/>
    <numFmt numFmtId="178" formatCode="#,##0_ "/>
    <numFmt numFmtId="179" formatCode="#,##0_);\(#,##0\)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2" fillId="0" borderId="0" xfId="0" applyFont="1" applyFill="1">
      <alignment vertical="center"/>
    </xf>
    <xf numFmtId="176" fontId="2" fillId="0" borderId="0" xfId="0" applyNumberFormat="1" applyFont="1" applyFill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2" fillId="0" borderId="1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3" fontId="2" fillId="0" borderId="2" xfId="0" applyNumberFormat="1" applyFont="1" applyFill="1" applyBorder="1" applyAlignment="1">
      <alignment horizontal="right" vertical="center" wrapText="1"/>
    </xf>
    <xf numFmtId="176" fontId="4" fillId="0" borderId="2" xfId="0" applyNumberFormat="1" applyFont="1" applyFill="1" applyBorder="1" applyAlignment="1">
      <alignment horizontal="right" vertical="center" wrapText="1"/>
    </xf>
    <xf numFmtId="3" fontId="4" fillId="0" borderId="4" xfId="0" applyNumberFormat="1" applyFont="1" applyFill="1" applyBorder="1" applyAlignment="1">
      <alignment horizontal="right" vertical="center" wrapText="1"/>
    </xf>
    <xf numFmtId="0" fontId="2" fillId="0" borderId="5" xfId="0" applyFont="1" applyFill="1" applyBorder="1" applyAlignment="1">
      <alignment horizontal="right" vertical="center" wrapText="1"/>
    </xf>
    <xf numFmtId="0" fontId="2" fillId="0" borderId="9" xfId="0" applyFont="1" applyFill="1" applyBorder="1" applyAlignment="1">
      <alignment horizontal="right" vertical="center" wrapText="1"/>
    </xf>
    <xf numFmtId="0" fontId="2" fillId="0" borderId="11" xfId="0" applyFont="1" applyFill="1" applyBorder="1" applyAlignment="1">
      <alignment horizontal="right" vertical="center" wrapText="1"/>
    </xf>
    <xf numFmtId="3" fontId="2" fillId="0" borderId="10" xfId="0" applyNumberFormat="1" applyFont="1" applyFill="1" applyBorder="1" applyAlignment="1">
      <alignment horizontal="right" vertical="center" wrapText="1"/>
    </xf>
    <xf numFmtId="176" fontId="4" fillId="0" borderId="10" xfId="0" applyNumberFormat="1" applyFont="1" applyFill="1" applyBorder="1" applyAlignment="1">
      <alignment horizontal="right" vertical="center" wrapText="1"/>
    </xf>
    <xf numFmtId="3" fontId="4" fillId="0" borderId="12" xfId="0" applyNumberFormat="1" applyFont="1" applyFill="1" applyBorder="1" applyAlignment="1">
      <alignment horizontal="right" vertical="center" wrapText="1"/>
    </xf>
    <xf numFmtId="0" fontId="2" fillId="0" borderId="13" xfId="0" applyFont="1" applyFill="1" applyBorder="1" applyAlignment="1">
      <alignment horizontal="right" vertical="center" wrapText="1"/>
    </xf>
    <xf numFmtId="0" fontId="2" fillId="0" borderId="15" xfId="0" applyFont="1" applyFill="1" applyBorder="1" applyAlignment="1">
      <alignment horizontal="right" vertical="center" wrapText="1"/>
    </xf>
    <xf numFmtId="3" fontId="2" fillId="0" borderId="0" xfId="0" applyNumberFormat="1" applyFont="1" applyFill="1" applyBorder="1" applyAlignment="1">
      <alignment horizontal="right" vertical="center" wrapText="1"/>
    </xf>
    <xf numFmtId="176" fontId="4" fillId="0" borderId="0" xfId="0" applyNumberFormat="1" applyFont="1" applyFill="1" applyBorder="1" applyAlignment="1">
      <alignment horizontal="right" vertical="center" wrapText="1"/>
    </xf>
    <xf numFmtId="3" fontId="4" fillId="0" borderId="16" xfId="0" applyNumberFormat="1" applyFont="1" applyFill="1" applyBorder="1" applyAlignment="1">
      <alignment horizontal="right" vertical="center" wrapText="1"/>
    </xf>
    <xf numFmtId="0" fontId="2" fillId="0" borderId="20" xfId="0" applyFont="1" applyFill="1" applyBorder="1" applyAlignment="1">
      <alignment horizontal="right" vertical="center" wrapText="1"/>
    </xf>
    <xf numFmtId="0" fontId="2" fillId="0" borderId="22" xfId="0" applyFont="1" applyFill="1" applyBorder="1" applyAlignment="1">
      <alignment horizontal="right" vertical="center" wrapText="1"/>
    </xf>
    <xf numFmtId="3" fontId="2" fillId="0" borderId="21" xfId="0" applyNumberFormat="1" applyFont="1" applyFill="1" applyBorder="1" applyAlignment="1">
      <alignment horizontal="right" vertical="center" wrapText="1"/>
    </xf>
    <xf numFmtId="176" fontId="4" fillId="0" borderId="21" xfId="0" applyNumberFormat="1" applyFont="1" applyFill="1" applyBorder="1" applyAlignment="1">
      <alignment horizontal="right" vertical="center" wrapText="1"/>
    </xf>
    <xf numFmtId="3" fontId="4" fillId="0" borderId="23" xfId="0" applyNumberFormat="1" applyFont="1" applyFill="1" applyBorder="1" applyAlignment="1">
      <alignment horizontal="right" vertical="center" wrapText="1"/>
    </xf>
    <xf numFmtId="38" fontId="5" fillId="0" borderId="0" xfId="1" applyFont="1" applyFill="1">
      <alignment vertical="center"/>
    </xf>
    <xf numFmtId="178" fontId="2" fillId="0" borderId="21" xfId="0" applyNumberFormat="1" applyFont="1" applyFill="1" applyBorder="1" applyAlignment="1">
      <alignment horizontal="right" vertical="center" wrapText="1"/>
    </xf>
    <xf numFmtId="178" fontId="4" fillId="0" borderId="23" xfId="0" applyNumberFormat="1" applyFont="1" applyFill="1" applyBorder="1" applyAlignment="1">
      <alignment horizontal="right" vertical="center" wrapText="1"/>
    </xf>
    <xf numFmtId="0" fontId="2" fillId="0" borderId="21" xfId="0" applyFont="1" applyFill="1" applyBorder="1" applyAlignment="1">
      <alignment horizontal="distributed" vertical="center" wrapText="1"/>
    </xf>
    <xf numFmtId="0" fontId="2" fillId="0" borderId="23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distributed" vertical="center" wrapText="1"/>
    </xf>
    <xf numFmtId="179" fontId="2" fillId="0" borderId="13" xfId="0" applyNumberFormat="1" applyFont="1" applyFill="1" applyBorder="1" applyAlignment="1">
      <alignment horizontal="right" vertical="center" wrapText="1"/>
    </xf>
    <xf numFmtId="179" fontId="2" fillId="0" borderId="16" xfId="0" applyNumberFormat="1" applyFont="1" applyFill="1" applyBorder="1" applyAlignment="1">
      <alignment horizontal="right" vertical="center" wrapText="1"/>
    </xf>
    <xf numFmtId="179" fontId="4" fillId="0" borderId="16" xfId="0" applyNumberFormat="1" applyFont="1" applyFill="1" applyBorder="1" applyAlignment="1">
      <alignment horizontal="right" vertical="center" wrapText="1"/>
    </xf>
    <xf numFmtId="179" fontId="2" fillId="0" borderId="0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distributed" vertical="center" wrapText="1"/>
    </xf>
    <xf numFmtId="177" fontId="2" fillId="0" borderId="13" xfId="0" applyNumberFormat="1" applyFont="1" applyFill="1" applyBorder="1" applyAlignment="1">
      <alignment horizontal="right" vertical="center" wrapText="1"/>
    </xf>
    <xf numFmtId="0" fontId="7" fillId="0" borderId="20" xfId="0" applyFont="1" applyFill="1" applyBorder="1" applyAlignment="1">
      <alignment horizontal="right" vertical="center" wrapText="1"/>
    </xf>
    <xf numFmtId="177" fontId="7" fillId="0" borderId="21" xfId="0" applyNumberFormat="1" applyFont="1" applyFill="1" applyBorder="1" applyAlignment="1">
      <alignment horizontal="right" vertical="center" wrapText="1"/>
    </xf>
    <xf numFmtId="0" fontId="7" fillId="0" borderId="22" xfId="0" applyFont="1" applyFill="1" applyBorder="1" applyAlignment="1">
      <alignment horizontal="right" vertical="center" wrapText="1"/>
    </xf>
    <xf numFmtId="3" fontId="7" fillId="0" borderId="21" xfId="0" applyNumberFormat="1" applyFont="1" applyFill="1" applyBorder="1" applyAlignment="1">
      <alignment horizontal="right" vertical="center" wrapText="1"/>
    </xf>
    <xf numFmtId="3" fontId="8" fillId="0" borderId="23" xfId="0" applyNumberFormat="1" applyFont="1" applyFill="1" applyBorder="1" applyAlignment="1">
      <alignment horizontal="right" vertical="center" wrapText="1"/>
    </xf>
    <xf numFmtId="0" fontId="2" fillId="0" borderId="20" xfId="0" applyFont="1" applyFill="1" applyBorder="1" applyAlignment="1">
      <alignment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vertical="center" wrapText="1"/>
    </xf>
    <xf numFmtId="0" fontId="2" fillId="0" borderId="32" xfId="0" applyFont="1" applyFill="1" applyBorder="1" applyAlignment="1">
      <alignment vertical="center" wrapText="1"/>
    </xf>
    <xf numFmtId="0" fontId="9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 wrapText="1"/>
    </xf>
    <xf numFmtId="176" fontId="2" fillId="0" borderId="23" xfId="0" applyNumberFormat="1" applyFont="1" applyFill="1" applyBorder="1" applyAlignment="1">
      <alignment horizontal="center" vertical="center" wrapText="1"/>
    </xf>
    <xf numFmtId="177" fontId="7" fillId="0" borderId="23" xfId="0" applyNumberFormat="1" applyFont="1" applyFill="1" applyBorder="1" applyAlignment="1">
      <alignment horizontal="right" vertical="center" wrapText="1"/>
    </xf>
    <xf numFmtId="176" fontId="2" fillId="0" borderId="16" xfId="0" applyNumberFormat="1" applyFont="1" applyFill="1" applyBorder="1" applyAlignment="1">
      <alignment horizontal="right" vertical="center" wrapText="1"/>
    </xf>
    <xf numFmtId="176" fontId="2" fillId="0" borderId="12" xfId="0" applyNumberFormat="1" applyFont="1" applyFill="1" applyBorder="1" applyAlignment="1">
      <alignment horizontal="right" vertical="center" wrapText="1"/>
    </xf>
    <xf numFmtId="176" fontId="2" fillId="0" borderId="23" xfId="0" applyNumberFormat="1" applyFont="1" applyFill="1" applyBorder="1" applyAlignment="1">
      <alignment horizontal="right" vertical="center" wrapText="1"/>
    </xf>
    <xf numFmtId="176" fontId="2" fillId="0" borderId="4" xfId="0" applyNumberFormat="1" applyFont="1" applyFill="1" applyBorder="1" applyAlignment="1">
      <alignment horizontal="right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textRotation="255"/>
    </xf>
    <xf numFmtId="0" fontId="2" fillId="0" borderId="14" xfId="0" applyFont="1" applyFill="1" applyBorder="1" applyAlignment="1">
      <alignment horizontal="center" vertical="center" textRotation="255"/>
    </xf>
    <xf numFmtId="0" fontId="2" fillId="0" borderId="24" xfId="0" applyFont="1" applyFill="1" applyBorder="1" applyAlignment="1">
      <alignment horizontal="center" vertical="center" textRotation="255"/>
    </xf>
    <xf numFmtId="0" fontId="2" fillId="0" borderId="8" xfId="0" applyFont="1" applyFill="1" applyBorder="1" applyAlignment="1">
      <alignment horizontal="center" vertical="center" textRotation="255"/>
    </xf>
    <xf numFmtId="0" fontId="2" fillId="0" borderId="18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textRotation="255"/>
    </xf>
    <xf numFmtId="0" fontId="2" fillId="0" borderId="26" xfId="0" applyFont="1" applyFill="1" applyBorder="1" applyAlignment="1">
      <alignment horizontal="center" vertical="center" textRotation="255"/>
    </xf>
    <xf numFmtId="0" fontId="2" fillId="0" borderId="25" xfId="0" applyFont="1" applyFill="1" applyBorder="1" applyAlignment="1">
      <alignment horizontal="center" vertical="center" textRotation="255"/>
    </xf>
    <xf numFmtId="0" fontId="2" fillId="0" borderId="31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right" vertical="center" wrapText="1"/>
    </xf>
    <xf numFmtId="176" fontId="2" fillId="0" borderId="10" xfId="0" applyNumberFormat="1" applyFont="1" applyFill="1" applyBorder="1" applyAlignment="1">
      <alignment horizontal="right" vertical="center" wrapText="1"/>
    </xf>
    <xf numFmtId="176" fontId="2" fillId="0" borderId="21" xfId="0" applyNumberFormat="1" applyFont="1" applyFill="1" applyBorder="1" applyAlignment="1">
      <alignment horizontal="righ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30"/>
  <sheetViews>
    <sheetView tabSelected="1" view="pageBreakPreview" zoomScaleNormal="75" zoomScaleSheetLayoutView="100" workbookViewId="0"/>
  </sheetViews>
  <sheetFormatPr defaultColWidth="9" defaultRowHeight="12.75"/>
  <cols>
    <col min="1" max="1" width="4.73046875" style="1" customWidth="1"/>
    <col min="2" max="2" width="3.59765625" style="1" customWidth="1"/>
    <col min="3" max="3" width="1" style="1" customWidth="1"/>
    <col min="4" max="4" width="21.265625" style="1" customWidth="1"/>
    <col min="5" max="5" width="1" style="1" customWidth="1"/>
    <col min="6" max="6" width="0.86328125" style="1" customWidth="1"/>
    <col min="7" max="7" width="12.59765625" style="1" customWidth="1"/>
    <col min="8" max="8" width="0.86328125" style="1" customWidth="1"/>
    <col min="9" max="9" width="12.73046875" style="1" customWidth="1"/>
    <col min="10" max="10" width="0.86328125" style="1" customWidth="1"/>
    <col min="11" max="11" width="12.59765625" style="1" customWidth="1"/>
    <col min="12" max="12" width="0.86328125" style="1" customWidth="1"/>
    <col min="13" max="13" width="12.73046875" style="1" customWidth="1"/>
    <col min="14" max="14" width="0.86328125" style="1" customWidth="1"/>
    <col min="15" max="15" width="12.59765625" style="1" customWidth="1"/>
    <col min="16" max="16" width="0.86328125" style="1" customWidth="1"/>
    <col min="17" max="17" width="12.73046875" style="1" customWidth="1"/>
    <col min="18" max="18" width="0.86328125" style="1" customWidth="1"/>
    <col min="19" max="16384" width="9" style="1"/>
  </cols>
  <sheetData>
    <row r="1" spans="1:18" ht="20.100000000000001" customHeight="1">
      <c r="A1" s="50" t="s">
        <v>34</v>
      </c>
      <c r="B1" s="50"/>
      <c r="C1" s="50"/>
      <c r="D1" s="50"/>
      <c r="E1" s="50"/>
    </row>
    <row r="2" spans="1:18" ht="20.100000000000001" customHeight="1">
      <c r="A2" s="50"/>
      <c r="B2" s="50"/>
      <c r="C2" s="50"/>
      <c r="D2" s="50"/>
      <c r="E2" s="50"/>
      <c r="L2" s="51"/>
    </row>
    <row r="3" spans="1:18" ht="13.15" thickBot="1">
      <c r="D3" s="4"/>
      <c r="F3" s="3"/>
      <c r="Q3" s="2" t="s">
        <v>33</v>
      </c>
    </row>
    <row r="4" spans="1:18" ht="31.5" customHeight="1">
      <c r="A4" s="63" t="s">
        <v>32</v>
      </c>
      <c r="B4" s="64"/>
      <c r="C4" s="64"/>
      <c r="D4" s="64"/>
      <c r="E4" s="65"/>
      <c r="F4" s="49"/>
      <c r="G4" s="85" t="s">
        <v>31</v>
      </c>
      <c r="H4" s="84"/>
      <c r="I4" s="84"/>
      <c r="J4" s="49"/>
      <c r="K4" s="84" t="s">
        <v>30</v>
      </c>
      <c r="L4" s="84"/>
      <c r="M4" s="84"/>
      <c r="N4" s="49"/>
      <c r="O4" s="85" t="s">
        <v>35</v>
      </c>
      <c r="P4" s="84"/>
      <c r="Q4" s="84"/>
      <c r="R4" s="48"/>
    </row>
    <row r="5" spans="1:18" ht="24.75" customHeight="1">
      <c r="A5" s="66"/>
      <c r="B5" s="67"/>
      <c r="C5" s="67"/>
      <c r="D5" s="67"/>
      <c r="E5" s="68"/>
      <c r="F5" s="44"/>
      <c r="G5" s="47" t="s">
        <v>29</v>
      </c>
      <c r="H5" s="44"/>
      <c r="I5" s="45" t="s">
        <v>28</v>
      </c>
      <c r="J5" s="46"/>
      <c r="K5" s="45" t="s">
        <v>29</v>
      </c>
      <c r="L5" s="44"/>
      <c r="M5" s="52" t="s">
        <v>28</v>
      </c>
      <c r="N5" s="46"/>
      <c r="O5" s="58" t="s">
        <v>29</v>
      </c>
      <c r="P5" s="59"/>
      <c r="Q5" s="58" t="s">
        <v>28</v>
      </c>
      <c r="R5" s="43"/>
    </row>
    <row r="6" spans="1:18" ht="30" customHeight="1">
      <c r="A6" s="69" t="s">
        <v>27</v>
      </c>
      <c r="B6" s="70"/>
      <c r="C6" s="70"/>
      <c r="D6" s="70"/>
      <c r="E6" s="71"/>
      <c r="F6" s="40"/>
      <c r="G6" s="42">
        <v>269701</v>
      </c>
      <c r="H6" s="40"/>
      <c r="I6" s="39">
        <v>100</v>
      </c>
      <c r="J6" s="40"/>
      <c r="K6" s="41">
        <f>K23+K26+K29</f>
        <v>273371</v>
      </c>
      <c r="L6" s="40"/>
      <c r="M6" s="53">
        <v>100</v>
      </c>
      <c r="N6" s="40"/>
      <c r="O6" s="41">
        <f>O23+O26+O29</f>
        <v>274133</v>
      </c>
      <c r="P6" s="40"/>
      <c r="Q6" s="39">
        <f>Q23+Q26+Q29</f>
        <v>99.983669240842957</v>
      </c>
      <c r="R6" s="38"/>
    </row>
    <row r="7" spans="1:18" ht="19.5" customHeight="1">
      <c r="A7" s="72" t="s">
        <v>26</v>
      </c>
      <c r="B7" s="81" t="s">
        <v>25</v>
      </c>
      <c r="C7" s="3"/>
      <c r="D7" s="31" t="s">
        <v>24</v>
      </c>
      <c r="E7" s="16"/>
      <c r="F7" s="16"/>
      <c r="G7" s="20">
        <v>3295</v>
      </c>
      <c r="H7" s="16"/>
      <c r="I7" s="19">
        <v>1.2</v>
      </c>
      <c r="J7" s="16"/>
      <c r="K7" s="18">
        <v>3339</v>
      </c>
      <c r="L7" s="16"/>
      <c r="M7" s="54">
        <f>K7/K6*100</f>
        <v>1.2214170486262259</v>
      </c>
      <c r="N7" s="16"/>
      <c r="O7" s="18">
        <v>3430</v>
      </c>
      <c r="P7" s="16"/>
      <c r="Q7" s="86">
        <f>O7/O6*100</f>
        <v>1.2512174747294196</v>
      </c>
      <c r="R7" s="17"/>
    </row>
    <row r="8" spans="1:18" ht="19.5" customHeight="1">
      <c r="A8" s="73"/>
      <c r="B8" s="82"/>
      <c r="C8" s="3"/>
      <c r="D8" s="31" t="s">
        <v>23</v>
      </c>
      <c r="E8" s="16"/>
      <c r="F8" s="16"/>
      <c r="G8" s="20">
        <v>5115</v>
      </c>
      <c r="H8" s="16"/>
      <c r="I8" s="19">
        <v>1.89</v>
      </c>
      <c r="J8" s="16"/>
      <c r="K8" s="18">
        <v>5105</v>
      </c>
      <c r="L8" s="16"/>
      <c r="M8" s="54">
        <f>K8/K6*100</f>
        <v>1.8674255864740592</v>
      </c>
      <c r="N8" s="16"/>
      <c r="O8" s="18">
        <v>5152</v>
      </c>
      <c r="P8" s="16"/>
      <c r="Q8" s="86">
        <f>O8/O6*100</f>
        <v>1.8793797171445976</v>
      </c>
      <c r="R8" s="17"/>
    </row>
    <row r="9" spans="1:18" ht="19.5" customHeight="1">
      <c r="A9" s="73"/>
      <c r="B9" s="82"/>
      <c r="C9" s="3"/>
      <c r="D9" s="31" t="s">
        <v>22</v>
      </c>
      <c r="E9" s="16"/>
      <c r="F9" s="16"/>
      <c r="G9" s="20">
        <v>11589</v>
      </c>
      <c r="H9" s="37"/>
      <c r="I9" s="19">
        <v>4.29</v>
      </c>
      <c r="J9" s="16"/>
      <c r="K9" s="18">
        <v>11715</v>
      </c>
      <c r="L9" s="37"/>
      <c r="M9" s="54">
        <f>K9/K6*100</f>
        <v>4.2853850627901275</v>
      </c>
      <c r="N9" s="16"/>
      <c r="O9" s="18">
        <v>11666</v>
      </c>
      <c r="P9" s="37"/>
      <c r="Q9" s="86">
        <f>O9/O6*100</f>
        <v>4.2555985598231514</v>
      </c>
      <c r="R9" s="17"/>
    </row>
    <row r="10" spans="1:18" ht="19.5" customHeight="1">
      <c r="A10" s="73"/>
      <c r="B10" s="82"/>
      <c r="C10" s="3"/>
      <c r="D10" s="31" t="s">
        <v>21</v>
      </c>
      <c r="E10" s="16"/>
      <c r="F10" s="16"/>
      <c r="G10" s="20">
        <v>17935</v>
      </c>
      <c r="H10" s="16"/>
      <c r="I10" s="19">
        <v>6.64</v>
      </c>
      <c r="J10" s="16"/>
      <c r="K10" s="18">
        <v>18202</v>
      </c>
      <c r="L10" s="16"/>
      <c r="M10" s="54">
        <f>K10/K6*100</f>
        <v>6.6583507394712678</v>
      </c>
      <c r="N10" s="16"/>
      <c r="O10" s="18">
        <v>18111</v>
      </c>
      <c r="P10" s="16"/>
      <c r="Q10" s="86">
        <f>O10/O6*100</f>
        <v>6.6066471384328045</v>
      </c>
      <c r="R10" s="17"/>
    </row>
    <row r="11" spans="1:18" ht="19.5" customHeight="1">
      <c r="A11" s="73"/>
      <c r="B11" s="82"/>
      <c r="C11" s="3"/>
      <c r="D11" s="31" t="s">
        <v>20</v>
      </c>
      <c r="E11" s="16"/>
      <c r="F11" s="16"/>
      <c r="G11" s="20">
        <v>7858</v>
      </c>
      <c r="H11" s="16"/>
      <c r="I11" s="19">
        <v>2.91</v>
      </c>
      <c r="J11" s="16"/>
      <c r="K11" s="18">
        <v>8229</v>
      </c>
      <c r="L11" s="16"/>
      <c r="M11" s="54">
        <f>K11/K6*100</f>
        <v>3.0101949365514264</v>
      </c>
      <c r="N11" s="16"/>
      <c r="O11" s="18">
        <v>8383</v>
      </c>
      <c r="P11" s="16"/>
      <c r="Q11" s="86">
        <f>O11/O6*100</f>
        <v>3.0580046911535641</v>
      </c>
      <c r="R11" s="17"/>
    </row>
    <row r="12" spans="1:18" ht="19.5" customHeight="1">
      <c r="A12" s="73"/>
      <c r="B12" s="82"/>
      <c r="C12" s="3"/>
      <c r="D12" s="31" t="s">
        <v>19</v>
      </c>
      <c r="E12" s="16"/>
      <c r="F12" s="16"/>
      <c r="G12" s="20">
        <v>8910</v>
      </c>
      <c r="H12" s="16"/>
      <c r="I12" s="19">
        <v>3.3</v>
      </c>
      <c r="J12" s="16"/>
      <c r="K12" s="18">
        <v>9053</v>
      </c>
      <c r="L12" s="16"/>
      <c r="M12" s="54">
        <f>K12/K6*100</f>
        <v>3.3116168137805402</v>
      </c>
      <c r="N12" s="16"/>
      <c r="O12" s="18">
        <v>8992</v>
      </c>
      <c r="P12" s="16"/>
      <c r="Q12" s="86">
        <f>O12/O6*100</f>
        <v>3.2801596305442979</v>
      </c>
      <c r="R12" s="17"/>
    </row>
    <row r="13" spans="1:18" ht="19.5" customHeight="1">
      <c r="A13" s="73"/>
      <c r="B13" s="82"/>
      <c r="C13" s="3"/>
      <c r="D13" s="31" t="s">
        <v>18</v>
      </c>
      <c r="E13" s="16"/>
      <c r="F13" s="16"/>
      <c r="G13" s="20">
        <v>3261</v>
      </c>
      <c r="H13" s="16"/>
      <c r="I13" s="19">
        <v>1.2</v>
      </c>
      <c r="J13" s="16"/>
      <c r="K13" s="18">
        <v>3311</v>
      </c>
      <c r="L13" s="16"/>
      <c r="M13" s="54">
        <f>K13/K6*100</f>
        <v>1.2111745576524211</v>
      </c>
      <c r="N13" s="16"/>
      <c r="O13" s="18">
        <v>3412</v>
      </c>
      <c r="P13" s="16"/>
      <c r="Q13" s="86">
        <f>O13/O6*100</f>
        <v>1.2446513188853585</v>
      </c>
      <c r="R13" s="17"/>
    </row>
    <row r="14" spans="1:18" ht="19.5" customHeight="1">
      <c r="A14" s="73"/>
      <c r="B14" s="82"/>
      <c r="C14" s="3"/>
      <c r="D14" s="31" t="s">
        <v>17</v>
      </c>
      <c r="E14" s="16"/>
      <c r="F14" s="16"/>
      <c r="G14" s="20">
        <v>11538</v>
      </c>
      <c r="H14" s="16"/>
      <c r="I14" s="19">
        <v>4.2699999999999996</v>
      </c>
      <c r="J14" s="16"/>
      <c r="K14" s="18">
        <v>11662</v>
      </c>
      <c r="L14" s="16"/>
      <c r="M14" s="54">
        <f>K14/K6*100</f>
        <v>4.2659974905897116</v>
      </c>
      <c r="N14" s="16"/>
      <c r="O14" s="18">
        <v>11542</v>
      </c>
      <c r="P14" s="16"/>
      <c r="Q14" s="86">
        <f>O14/O6*100</f>
        <v>4.2103650417862859</v>
      </c>
      <c r="R14" s="17"/>
    </row>
    <row r="15" spans="1:18" ht="19.5" customHeight="1">
      <c r="A15" s="73"/>
      <c r="B15" s="82"/>
      <c r="C15" s="3"/>
      <c r="D15" s="31" t="s">
        <v>16</v>
      </c>
      <c r="E15" s="16"/>
      <c r="F15" s="16"/>
      <c r="G15" s="20">
        <v>2359</v>
      </c>
      <c r="H15" s="16"/>
      <c r="I15" s="19">
        <v>0.87</v>
      </c>
      <c r="J15" s="16"/>
      <c r="K15" s="18">
        <v>2383</v>
      </c>
      <c r="L15" s="16"/>
      <c r="M15" s="54">
        <f>K15/K6*100</f>
        <v>0.87170914252060383</v>
      </c>
      <c r="N15" s="16"/>
      <c r="O15" s="18">
        <v>2278</v>
      </c>
      <c r="P15" s="16"/>
      <c r="Q15" s="86">
        <f>O15/O6*100</f>
        <v>0.83098350070950966</v>
      </c>
      <c r="R15" s="17"/>
    </row>
    <row r="16" spans="1:18" ht="19.5" customHeight="1">
      <c r="A16" s="73"/>
      <c r="B16" s="82"/>
      <c r="C16" s="3"/>
      <c r="D16" s="31" t="s">
        <v>15</v>
      </c>
      <c r="E16" s="16"/>
      <c r="F16" s="16"/>
      <c r="G16" s="20">
        <v>66478</v>
      </c>
      <c r="H16" s="16"/>
      <c r="I16" s="19">
        <v>24.64</v>
      </c>
      <c r="J16" s="16"/>
      <c r="K16" s="18">
        <v>66907</v>
      </c>
      <c r="L16" s="16"/>
      <c r="M16" s="54">
        <f>K16/K6*100</f>
        <v>24.474797985155703</v>
      </c>
      <c r="N16" s="16"/>
      <c r="O16" s="18">
        <v>66748</v>
      </c>
      <c r="P16" s="16"/>
      <c r="Q16" s="86">
        <f>O16/O6*100</f>
        <v>24.348765015521661</v>
      </c>
      <c r="R16" s="17"/>
    </row>
    <row r="17" spans="1:20" ht="19.5" customHeight="1">
      <c r="A17" s="73"/>
      <c r="B17" s="82"/>
      <c r="C17" s="3"/>
      <c r="D17" s="31" t="s">
        <v>14</v>
      </c>
      <c r="E17" s="16"/>
      <c r="F17" s="32"/>
      <c r="G17" s="34">
        <v>-1392</v>
      </c>
      <c r="H17" s="32"/>
      <c r="I17" s="35" t="s">
        <v>12</v>
      </c>
      <c r="J17" s="16"/>
      <c r="K17" s="33">
        <v>-1410</v>
      </c>
      <c r="L17" s="32"/>
      <c r="M17" s="33" t="s">
        <v>11</v>
      </c>
      <c r="N17" s="16"/>
      <c r="O17" s="35">
        <v>-1427</v>
      </c>
      <c r="P17" s="32"/>
      <c r="Q17" s="35" t="s">
        <v>12</v>
      </c>
      <c r="R17" s="17"/>
    </row>
    <row r="18" spans="1:20" ht="19.5" customHeight="1">
      <c r="A18" s="73"/>
      <c r="B18" s="82"/>
      <c r="C18" s="3"/>
      <c r="D18" s="36" t="s">
        <v>13</v>
      </c>
      <c r="E18" s="16"/>
      <c r="F18" s="32"/>
      <c r="G18" s="34">
        <v>-3217</v>
      </c>
      <c r="H18" s="32"/>
      <c r="I18" s="35" t="s">
        <v>12</v>
      </c>
      <c r="J18" s="16"/>
      <c r="K18" s="33">
        <v>-3134</v>
      </c>
      <c r="L18" s="32"/>
      <c r="M18" s="33" t="s">
        <v>11</v>
      </c>
      <c r="N18" s="16"/>
      <c r="O18" s="35">
        <v>-3113</v>
      </c>
      <c r="P18" s="32"/>
      <c r="Q18" s="35" t="s">
        <v>12</v>
      </c>
      <c r="R18" s="17"/>
    </row>
    <row r="19" spans="1:20" ht="19.5" customHeight="1">
      <c r="A19" s="73"/>
      <c r="B19" s="82"/>
      <c r="C19" s="3"/>
      <c r="D19" s="31" t="s">
        <v>10</v>
      </c>
      <c r="E19" s="16"/>
      <c r="F19" s="32"/>
      <c r="G19" s="34">
        <v>11245</v>
      </c>
      <c r="H19" s="32"/>
      <c r="I19" s="19">
        <v>4.16</v>
      </c>
      <c r="J19" s="16"/>
      <c r="K19" s="33">
        <v>11337</v>
      </c>
      <c r="L19" s="32"/>
      <c r="M19" s="54">
        <f>K19/K6*100</f>
        <v>4.1471114346437625</v>
      </c>
      <c r="N19" s="16"/>
      <c r="O19" s="35">
        <v>11446</v>
      </c>
      <c r="P19" s="32"/>
      <c r="Q19" s="86">
        <f>O19/O6*100</f>
        <v>4.1753455439512939</v>
      </c>
      <c r="R19" s="17"/>
    </row>
    <row r="20" spans="1:20" ht="19.5" customHeight="1">
      <c r="A20" s="73"/>
      <c r="B20" s="82"/>
      <c r="C20" s="3"/>
      <c r="D20" s="31" t="s">
        <v>9</v>
      </c>
      <c r="E20" s="16"/>
      <c r="F20" s="16"/>
      <c r="G20" s="15">
        <v>10720</v>
      </c>
      <c r="H20" s="12"/>
      <c r="I20" s="14">
        <v>3.97</v>
      </c>
      <c r="J20" s="12"/>
      <c r="K20" s="13">
        <v>10887</v>
      </c>
      <c r="L20" s="12"/>
      <c r="M20" s="55">
        <f>K20/K6*100</f>
        <v>3.9824999725647561</v>
      </c>
      <c r="N20" s="12"/>
      <c r="O20" s="13">
        <v>11020</v>
      </c>
      <c r="P20" s="12"/>
      <c r="Q20" s="87">
        <f>O20/O6*100</f>
        <v>4.0199465223085147</v>
      </c>
      <c r="R20" s="11"/>
    </row>
    <row r="21" spans="1:20" ht="35.1" customHeight="1">
      <c r="A21" s="73"/>
      <c r="B21" s="83"/>
      <c r="C21" s="30"/>
      <c r="D21" s="29" t="s">
        <v>8</v>
      </c>
      <c r="E21" s="22"/>
      <c r="F21" s="22"/>
      <c r="G21" s="25">
        <v>160303</v>
      </c>
      <c r="H21" s="22"/>
      <c r="I21" s="24">
        <v>59.43</v>
      </c>
      <c r="J21" s="22"/>
      <c r="K21" s="23">
        <f>SUM(K7:K16)+K19+K20</f>
        <v>162130</v>
      </c>
      <c r="L21" s="22"/>
      <c r="M21" s="56">
        <v>59.4</v>
      </c>
      <c r="N21" s="22"/>
      <c r="O21" s="23">
        <f>SUM(O7:O16)+O19+O20</f>
        <v>162180</v>
      </c>
      <c r="P21" s="22"/>
      <c r="Q21" s="56">
        <f>O21/O6*100</f>
        <v>59.161064154990463</v>
      </c>
      <c r="R21" s="21"/>
    </row>
    <row r="22" spans="1:20" ht="35.1" customHeight="1">
      <c r="A22" s="73"/>
      <c r="B22" s="60" t="s">
        <v>7</v>
      </c>
      <c r="C22" s="61"/>
      <c r="D22" s="61"/>
      <c r="E22" s="62"/>
      <c r="F22" s="22"/>
      <c r="G22" s="28">
        <v>83309</v>
      </c>
      <c r="H22" s="22"/>
      <c r="I22" s="24">
        <v>30.88</v>
      </c>
      <c r="J22" s="22"/>
      <c r="K22" s="27">
        <v>84942</v>
      </c>
      <c r="L22" s="22"/>
      <c r="M22" s="56">
        <f>K22/K6*100</f>
        <v>31.072059582033205</v>
      </c>
      <c r="N22" s="22"/>
      <c r="O22" s="27">
        <v>85681</v>
      </c>
      <c r="P22" s="22"/>
      <c r="Q22" s="88">
        <v>31.2</v>
      </c>
      <c r="R22" s="21"/>
    </row>
    <row r="23" spans="1:20" ht="35.1" customHeight="1">
      <c r="A23" s="74"/>
      <c r="B23" s="60" t="s">
        <v>2</v>
      </c>
      <c r="C23" s="61"/>
      <c r="D23" s="61"/>
      <c r="E23" s="62"/>
      <c r="F23" s="22"/>
      <c r="G23" s="25">
        <v>243612</v>
      </c>
      <c r="H23" s="22"/>
      <c r="I23" s="24">
        <v>90.32</v>
      </c>
      <c r="J23" s="22"/>
      <c r="K23" s="23">
        <f>K21+K22</f>
        <v>247072</v>
      </c>
      <c r="L23" s="22"/>
      <c r="M23" s="56">
        <f>M21+M22</f>
        <v>90.472059582033211</v>
      </c>
      <c r="N23" s="22"/>
      <c r="O23" s="23">
        <f>O21+O22</f>
        <v>247861</v>
      </c>
      <c r="P23" s="22"/>
      <c r="Q23" s="56">
        <v>90.4</v>
      </c>
      <c r="R23" s="21"/>
      <c r="T23" s="26"/>
    </row>
    <row r="24" spans="1:20" ht="30" customHeight="1">
      <c r="A24" s="72" t="s">
        <v>6</v>
      </c>
      <c r="B24" s="76" t="s">
        <v>4</v>
      </c>
      <c r="C24" s="77"/>
      <c r="D24" s="77"/>
      <c r="E24" s="16"/>
      <c r="F24" s="16"/>
      <c r="G24" s="20">
        <v>4745</v>
      </c>
      <c r="H24" s="16"/>
      <c r="I24" s="19">
        <v>1.75</v>
      </c>
      <c r="J24" s="16"/>
      <c r="K24" s="18">
        <v>4732</v>
      </c>
      <c r="L24" s="16"/>
      <c r="M24" s="54">
        <f>K24/K6*100</f>
        <v>1.730980974573016</v>
      </c>
      <c r="N24" s="16"/>
      <c r="O24" s="18">
        <v>4707</v>
      </c>
      <c r="P24" s="16"/>
      <c r="Q24" s="86">
        <f>O24/O6*100</f>
        <v>1.7170497532219762</v>
      </c>
      <c r="R24" s="17"/>
    </row>
    <row r="25" spans="1:20" ht="30" customHeight="1">
      <c r="A25" s="73"/>
      <c r="B25" s="78" t="s">
        <v>3</v>
      </c>
      <c r="C25" s="67"/>
      <c r="D25" s="67"/>
      <c r="E25" s="16"/>
      <c r="F25" s="16"/>
      <c r="G25" s="15">
        <v>6216</v>
      </c>
      <c r="H25" s="12"/>
      <c r="I25" s="14">
        <v>2.2999999999999998</v>
      </c>
      <c r="J25" s="12"/>
      <c r="K25" s="13">
        <v>6337</v>
      </c>
      <c r="L25" s="12"/>
      <c r="M25" s="55">
        <f>K25/K6*100</f>
        <v>2.3180951893214714</v>
      </c>
      <c r="N25" s="12"/>
      <c r="O25" s="13">
        <v>6203</v>
      </c>
      <c r="P25" s="12"/>
      <c r="Q25" s="87">
        <f>O25/O6*100</f>
        <v>2.2627702611506093</v>
      </c>
      <c r="R25" s="11"/>
    </row>
    <row r="26" spans="1:20" ht="30" customHeight="1">
      <c r="A26" s="74"/>
      <c r="B26" s="60" t="s">
        <v>2</v>
      </c>
      <c r="C26" s="61"/>
      <c r="D26" s="61"/>
      <c r="E26" s="22"/>
      <c r="F26" s="22"/>
      <c r="G26" s="25">
        <f>G24+G25</f>
        <v>10961</v>
      </c>
      <c r="H26" s="22"/>
      <c r="I26" s="24">
        <v>4.0599999999999996</v>
      </c>
      <c r="J26" s="22"/>
      <c r="K26" s="23">
        <f>SUM(K24:K25)</f>
        <v>11069</v>
      </c>
      <c r="L26" s="22"/>
      <c r="M26" s="56">
        <f>K26/K6*100</f>
        <v>4.0490761638944877</v>
      </c>
      <c r="N26" s="22"/>
      <c r="O26" s="23">
        <f>SUM(O24:O25)</f>
        <v>10910</v>
      </c>
      <c r="P26" s="22"/>
      <c r="Q26" s="88">
        <f>O26/O6*100</f>
        <v>3.9798200143725855</v>
      </c>
      <c r="R26" s="21"/>
    </row>
    <row r="27" spans="1:20" ht="30" customHeight="1">
      <c r="A27" s="72" t="s">
        <v>5</v>
      </c>
      <c r="B27" s="76" t="s">
        <v>4</v>
      </c>
      <c r="C27" s="77"/>
      <c r="D27" s="77"/>
      <c r="E27" s="16"/>
      <c r="F27" s="16"/>
      <c r="G27" s="20">
        <v>5783</v>
      </c>
      <c r="H27" s="16"/>
      <c r="I27" s="19">
        <v>2.14</v>
      </c>
      <c r="J27" s="16"/>
      <c r="K27" s="18">
        <v>5824</v>
      </c>
      <c r="L27" s="16"/>
      <c r="M27" s="54">
        <f>K27/K6*100</f>
        <v>2.1304381225514044</v>
      </c>
      <c r="N27" s="16"/>
      <c r="O27" s="18">
        <v>5936</v>
      </c>
      <c r="P27" s="16"/>
      <c r="Q27" s="54">
        <f>O27/O6*100</f>
        <v>2.1653722827970365</v>
      </c>
      <c r="R27" s="17"/>
    </row>
    <row r="28" spans="1:20" ht="30" customHeight="1">
      <c r="A28" s="73"/>
      <c r="B28" s="78" t="s">
        <v>3</v>
      </c>
      <c r="C28" s="67"/>
      <c r="D28" s="67"/>
      <c r="E28" s="16"/>
      <c r="F28" s="16"/>
      <c r="G28" s="15">
        <v>9345</v>
      </c>
      <c r="H28" s="12"/>
      <c r="I28" s="14">
        <v>3.46</v>
      </c>
      <c r="J28" s="12"/>
      <c r="K28" s="13">
        <v>9406</v>
      </c>
      <c r="L28" s="12"/>
      <c r="M28" s="55">
        <f>K28/K6*100</f>
        <v>3.4407453607002938</v>
      </c>
      <c r="N28" s="12"/>
      <c r="O28" s="13">
        <v>9426</v>
      </c>
      <c r="P28" s="12"/>
      <c r="Q28" s="55">
        <f>O28/O6*100</f>
        <v>3.4384769436733262</v>
      </c>
      <c r="R28" s="11"/>
    </row>
    <row r="29" spans="1:20" ht="30" customHeight="1" thickBot="1">
      <c r="A29" s="75"/>
      <c r="B29" s="79" t="s">
        <v>2</v>
      </c>
      <c r="C29" s="80"/>
      <c r="D29" s="80"/>
      <c r="E29" s="10"/>
      <c r="F29" s="6"/>
      <c r="G29" s="9">
        <f>G27+G28</f>
        <v>15128</v>
      </c>
      <c r="H29" s="6"/>
      <c r="I29" s="8">
        <v>5.6</v>
      </c>
      <c r="J29" s="6"/>
      <c r="K29" s="7">
        <f>SUM(K27:K28)</f>
        <v>15230</v>
      </c>
      <c r="L29" s="6"/>
      <c r="M29" s="57">
        <v>5.5</v>
      </c>
      <c r="N29" s="6"/>
      <c r="O29" s="7">
        <f>SUM(O27:O28)</f>
        <v>15362</v>
      </c>
      <c r="P29" s="6"/>
      <c r="Q29" s="57">
        <f>O29/O6*100</f>
        <v>5.6038492264703628</v>
      </c>
      <c r="R29" s="5"/>
    </row>
    <row r="30" spans="1:20">
      <c r="A30" s="1" t="s">
        <v>1</v>
      </c>
      <c r="D30" s="4"/>
      <c r="F30" s="3"/>
      <c r="Q30" s="2" t="s">
        <v>0</v>
      </c>
    </row>
  </sheetData>
  <mergeCells count="17">
    <mergeCell ref="K4:M4"/>
    <mergeCell ref="O4:Q4"/>
    <mergeCell ref="G4:I4"/>
    <mergeCell ref="A24:A26"/>
    <mergeCell ref="A27:A29"/>
    <mergeCell ref="B24:D24"/>
    <mergeCell ref="B25:D25"/>
    <mergeCell ref="B26:D26"/>
    <mergeCell ref="B28:D28"/>
    <mergeCell ref="B29:D29"/>
    <mergeCell ref="B27:D27"/>
    <mergeCell ref="B23:E23"/>
    <mergeCell ref="A4:E5"/>
    <mergeCell ref="A6:E6"/>
    <mergeCell ref="B22:E22"/>
    <mergeCell ref="A7:A23"/>
    <mergeCell ref="B7:B21"/>
  </mergeCells>
  <phoneticPr fontId="3"/>
  <pageMargins left="0.82677165354330717" right="0.82677165354330717" top="0.74803149606299213" bottom="0.74803149606299213" header="0.31496062992125984" footer="0.31496062992125984"/>
  <pageSetup paperSize="9" scale="75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15－10図書館蔵書数</vt:lpstr>
      <vt:lpstr>'15－10図書館蔵書数'!Print_Area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mayn</cp:lastModifiedBy>
  <cp:lastPrinted>2021-04-09T05:52:13Z</cp:lastPrinted>
  <dcterms:created xsi:type="dcterms:W3CDTF">2019-12-26T03:58:03Z</dcterms:created>
  <dcterms:modified xsi:type="dcterms:W3CDTF">2021-05-22T14:02:29Z</dcterms:modified>
</cp:coreProperties>
</file>