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－10図書館蔵書数" sheetId="1" r:id="rId1"/>
  </sheets>
  <definedNames>
    <definedName name="_xlnm.Print_Area" localSheetId="0">'15－10図書館蔵書数'!$A$1:$AC$31</definedName>
  </definedNames>
  <calcPr fullCalcOnLoad="1"/>
</workbook>
</file>

<file path=xl/sharedStrings.xml><?xml version="1.0" encoding="utf-8"?>
<sst xmlns="http://schemas.openxmlformats.org/spreadsheetml/2006/main" count="77" uniqueCount="41">
  <si>
    <t>区　　　　分</t>
  </si>
  <si>
    <t>蔵書数</t>
  </si>
  <si>
    <t>構成比(%)</t>
  </si>
  <si>
    <t>哲学・宗教</t>
  </si>
  <si>
    <t>歴史・地理</t>
  </si>
  <si>
    <t>社会科学</t>
  </si>
  <si>
    <t>自然科学</t>
  </si>
  <si>
    <t>工学・家事</t>
  </si>
  <si>
    <t>郷土資料</t>
  </si>
  <si>
    <t>大活字本</t>
  </si>
  <si>
    <t>参考資料</t>
  </si>
  <si>
    <t>一般書合計</t>
  </si>
  <si>
    <t>合　　　　　計</t>
  </si>
  <si>
    <t>本　　　　　　　　　　館</t>
  </si>
  <si>
    <t>一　　　　般　　　　書</t>
  </si>
  <si>
    <t>栄分室</t>
  </si>
  <si>
    <t>総　　合　　計</t>
  </si>
  <si>
    <t>※（　　　）は再掲</t>
  </si>
  <si>
    <t>一　　般　　書</t>
  </si>
  <si>
    <t>児　　童　　書</t>
  </si>
  <si>
    <t>平成19年度</t>
  </si>
  <si>
    <t>新書・文庫</t>
  </si>
  <si>
    <t>平成20年度</t>
  </si>
  <si>
    <t>総　記</t>
  </si>
  <si>
    <t>産　　　業</t>
  </si>
  <si>
    <t>芸　　　術</t>
  </si>
  <si>
    <t>言　　　語</t>
  </si>
  <si>
    <t>文　　　学</t>
  </si>
  <si>
    <t>－</t>
  </si>
  <si>
    <t>ヤング・アダルト</t>
  </si>
  <si>
    <t>児　　童　　書</t>
  </si>
  <si>
    <t>南部公民館</t>
  </si>
  <si>
    <t>平成21年度</t>
  </si>
  <si>
    <t>平成22年度</t>
  </si>
  <si>
    <t>－</t>
  </si>
  <si>
    <t>各年度末現在</t>
  </si>
  <si>
    <t>平成23年度</t>
  </si>
  <si>
    <t>資料：図書館</t>
  </si>
  <si>
    <t>15－10　図書館蔵書数</t>
  </si>
  <si>
    <t>平成24年度</t>
  </si>
  <si>
    <t>－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</si>
</sst>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  <numFmt numFmtId="190" formatCode="0_ "/>
    <numFmt numFmtId="191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  <font>
      <b/>
      <sz val="11"/>
      <color theme="1"/>
      <name val="ＭＳ ゴシック"/>
      <family val="3"/>
    </font>
    <font>
      <sz val="10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4" fillId="0" borderId="0" xfId="0" applyFont="1" applyFill="1" applyAlignment="1">
      <alignment horizontal="right" vertical="center"/>
    </xf>
    <xf numFmtId="0" fontId="44" fillId="0" borderId="0" xfId="0" applyFont="1" applyFill="1" applyBorder="1" applyAlignment="1">
      <alignment horizontal="right" vertical="center"/>
    </xf>
    <xf numFmtId="3" fontId="46" fillId="0" borderId="10" xfId="0" applyNumberFormat="1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horizontal="right" vertical="center" wrapText="1"/>
    </xf>
    <xf numFmtId="180" fontId="46" fillId="0" borderId="10" xfId="0" applyNumberFormat="1" applyFont="1" applyFill="1" applyBorder="1" applyAlignment="1">
      <alignment horizontal="right" vertical="center" wrapText="1"/>
    </xf>
    <xf numFmtId="0" fontId="46" fillId="0" borderId="11" xfId="0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distributed" vertical="center" wrapText="1"/>
    </xf>
    <xf numFmtId="0" fontId="44" fillId="0" borderId="12" xfId="0" applyFont="1" applyFill="1" applyBorder="1" applyAlignment="1">
      <alignment horizontal="right" vertical="center" wrapText="1"/>
    </xf>
    <xf numFmtId="188" fontId="44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right" vertical="center" wrapText="1"/>
    </xf>
    <xf numFmtId="180" fontId="44" fillId="0" borderId="0" xfId="0" applyNumberFormat="1" applyFont="1" applyFill="1" applyBorder="1" applyAlignment="1">
      <alignment horizontal="right" vertical="center" wrapText="1"/>
    </xf>
    <xf numFmtId="0" fontId="44" fillId="0" borderId="13" xfId="0" applyFont="1" applyFill="1" applyBorder="1" applyAlignment="1">
      <alignment horizontal="right" vertical="center" wrapText="1"/>
    </xf>
    <xf numFmtId="3" fontId="44" fillId="0" borderId="0" xfId="0" applyNumberFormat="1" applyFont="1" applyFill="1" applyBorder="1" applyAlignment="1">
      <alignment horizontal="right" vertical="center" wrapText="1"/>
    </xf>
    <xf numFmtId="182" fontId="44" fillId="0" borderId="0" xfId="0" applyNumberFormat="1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 horizontal="distributed" vertical="center" wrapText="1"/>
    </xf>
    <xf numFmtId="188" fontId="44" fillId="0" borderId="14" xfId="0" applyNumberFormat="1" applyFont="1" applyFill="1" applyBorder="1" applyAlignment="1">
      <alignment horizontal="right" vertical="center"/>
    </xf>
    <xf numFmtId="0" fontId="44" fillId="0" borderId="14" xfId="0" applyFont="1" applyFill="1" applyBorder="1" applyAlignment="1">
      <alignment horizontal="right" vertical="center" wrapText="1"/>
    </xf>
    <xf numFmtId="3" fontId="44" fillId="0" borderId="14" xfId="0" applyNumberFormat="1" applyFont="1" applyFill="1" applyBorder="1" applyAlignment="1">
      <alignment horizontal="right" vertical="center" wrapText="1"/>
    </xf>
    <xf numFmtId="180" fontId="44" fillId="0" borderId="14" xfId="0" applyNumberFormat="1" applyFont="1" applyFill="1" applyBorder="1" applyAlignment="1">
      <alignment horizontal="right" vertical="center" wrapText="1"/>
    </xf>
    <xf numFmtId="0" fontId="44" fillId="0" borderId="15" xfId="0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distributed" vertical="center" wrapText="1"/>
    </xf>
    <xf numFmtId="0" fontId="44" fillId="0" borderId="16" xfId="0" applyFont="1" applyFill="1" applyBorder="1" applyAlignment="1">
      <alignment horizontal="right" vertical="center" wrapText="1"/>
    </xf>
    <xf numFmtId="3" fontId="44" fillId="0" borderId="10" xfId="0" applyNumberFormat="1" applyFont="1" applyFill="1" applyBorder="1" applyAlignment="1">
      <alignment horizontal="right" vertical="center" wrapText="1"/>
    </xf>
    <xf numFmtId="180" fontId="44" fillId="0" borderId="10" xfId="0" applyNumberFormat="1" applyFont="1" applyFill="1" applyBorder="1" applyAlignment="1">
      <alignment horizontal="right" vertical="center" wrapText="1"/>
    </xf>
    <xf numFmtId="0" fontId="44" fillId="0" borderId="10" xfId="0" applyFont="1" applyFill="1" applyBorder="1" applyAlignment="1">
      <alignment horizontal="right" vertical="center" wrapText="1"/>
    </xf>
    <xf numFmtId="0" fontId="44" fillId="0" borderId="11" xfId="0" applyFont="1" applyFill="1" applyBorder="1" applyAlignment="1">
      <alignment horizontal="right" vertical="center" wrapText="1"/>
    </xf>
    <xf numFmtId="181" fontId="44" fillId="0" borderId="10" xfId="0" applyNumberFormat="1" applyFont="1" applyFill="1" applyBorder="1" applyAlignment="1">
      <alignment horizontal="right" vertical="center" wrapText="1"/>
    </xf>
    <xf numFmtId="0" fontId="44" fillId="0" borderId="17" xfId="0" applyFont="1" applyFill="1" applyBorder="1" applyAlignment="1">
      <alignment horizontal="right" vertical="center" wrapText="1"/>
    </xf>
    <xf numFmtId="3" fontId="44" fillId="0" borderId="18" xfId="0" applyNumberFormat="1" applyFont="1" applyFill="1" applyBorder="1" applyAlignment="1">
      <alignment horizontal="right" vertical="center" wrapText="1"/>
    </xf>
    <xf numFmtId="0" fontId="44" fillId="0" borderId="18" xfId="0" applyFont="1" applyFill="1" applyBorder="1" applyAlignment="1">
      <alignment horizontal="right" vertical="center" wrapText="1"/>
    </xf>
    <xf numFmtId="180" fontId="44" fillId="0" borderId="18" xfId="0" applyNumberFormat="1" applyFont="1" applyFill="1" applyBorder="1" applyAlignment="1">
      <alignment horizontal="right" vertical="center" wrapText="1"/>
    </xf>
    <xf numFmtId="3" fontId="44" fillId="0" borderId="19" xfId="0" applyNumberFormat="1" applyFont="1" applyFill="1" applyBorder="1" applyAlignment="1">
      <alignment horizontal="right" vertical="center" wrapText="1"/>
    </xf>
    <xf numFmtId="0" fontId="44" fillId="0" borderId="19" xfId="0" applyFont="1" applyFill="1" applyBorder="1" applyAlignment="1">
      <alignment horizontal="right" vertical="center" wrapText="1"/>
    </xf>
    <xf numFmtId="0" fontId="44" fillId="0" borderId="20" xfId="0" applyFont="1" applyFill="1" applyBorder="1" applyAlignment="1">
      <alignment horizontal="right" vertical="center" wrapText="1"/>
    </xf>
    <xf numFmtId="3" fontId="44" fillId="0" borderId="0" xfId="0" applyNumberFormat="1" applyFont="1" applyFill="1" applyBorder="1" applyAlignment="1">
      <alignment horizontal="center" vertical="center" wrapText="1"/>
    </xf>
    <xf numFmtId="3" fontId="46" fillId="0" borderId="14" xfId="0" applyNumberFormat="1" applyFont="1" applyFill="1" applyBorder="1" applyAlignment="1">
      <alignment horizontal="right" vertical="center" wrapText="1"/>
    </xf>
    <xf numFmtId="0" fontId="46" fillId="0" borderId="14" xfId="0" applyFont="1" applyFill="1" applyBorder="1" applyAlignment="1">
      <alignment horizontal="right" vertical="center" wrapText="1"/>
    </xf>
    <xf numFmtId="3" fontId="44" fillId="0" borderId="21" xfId="0" applyNumberFormat="1" applyFont="1" applyFill="1" applyBorder="1" applyAlignment="1">
      <alignment horizontal="right" vertical="center" wrapText="1"/>
    </xf>
    <xf numFmtId="184" fontId="44" fillId="0" borderId="0" xfId="0" applyNumberFormat="1" applyFont="1" applyFill="1" applyBorder="1" applyAlignment="1">
      <alignment horizontal="right" vertical="center" wrapText="1"/>
    </xf>
    <xf numFmtId="182" fontId="44" fillId="0" borderId="0" xfId="49" applyNumberFormat="1" applyFont="1" applyFill="1" applyBorder="1" applyAlignment="1">
      <alignment horizontal="right" vertical="center"/>
    </xf>
    <xf numFmtId="182" fontId="44" fillId="0" borderId="0" xfId="49" applyNumberFormat="1" applyFont="1" applyFill="1" applyBorder="1" applyAlignment="1">
      <alignment horizontal="right" vertical="center" wrapText="1"/>
    </xf>
    <xf numFmtId="184" fontId="2" fillId="0" borderId="0" xfId="0" applyNumberFormat="1" applyFont="1" applyFill="1" applyBorder="1" applyAlignment="1" applyProtection="1">
      <alignment horizontal="right" vertical="center"/>
      <protection locked="0"/>
    </xf>
    <xf numFmtId="184" fontId="44" fillId="0" borderId="0" xfId="49" applyNumberFormat="1" applyFont="1" applyFill="1" applyBorder="1" applyAlignment="1" applyProtection="1">
      <alignment horizontal="right" vertical="center"/>
      <protection locked="0"/>
    </xf>
    <xf numFmtId="184" fontId="44" fillId="0" borderId="0" xfId="49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84" fontId="44" fillId="0" borderId="0" xfId="49" applyNumberFormat="1" applyFont="1" applyFill="1" applyBorder="1" applyAlignment="1" applyProtection="1">
      <alignment horizontal="right" vertical="center" wrapText="1"/>
      <protection locked="0"/>
    </xf>
    <xf numFmtId="184" fontId="44" fillId="0" borderId="0" xfId="49" applyNumberFormat="1" applyFont="1" applyFill="1" applyBorder="1" applyAlignment="1">
      <alignment horizontal="right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center" vertical="center" wrapText="1"/>
    </xf>
    <xf numFmtId="0" fontId="44" fillId="0" borderId="30" xfId="0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center" vertical="center" textRotation="255"/>
    </xf>
    <xf numFmtId="0" fontId="44" fillId="0" borderId="34" xfId="0" applyFont="1" applyFill="1" applyBorder="1" applyAlignment="1">
      <alignment horizontal="center" vertical="center" textRotation="255"/>
    </xf>
    <xf numFmtId="0" fontId="44" fillId="0" borderId="35" xfId="0" applyFont="1" applyFill="1" applyBorder="1" applyAlignment="1">
      <alignment horizontal="center" vertical="center" textRotation="255"/>
    </xf>
    <xf numFmtId="0" fontId="44" fillId="0" borderId="36" xfId="0" applyFont="1" applyFill="1" applyBorder="1" applyAlignment="1">
      <alignment horizontal="center" vertical="center" textRotation="255"/>
    </xf>
    <xf numFmtId="0" fontId="44" fillId="0" borderId="37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38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40" xfId="0" applyFont="1" applyFill="1" applyBorder="1" applyAlignment="1">
      <alignment horizontal="center" vertical="center" wrapText="1"/>
    </xf>
    <xf numFmtId="0" fontId="44" fillId="0" borderId="41" xfId="0" applyFont="1" applyFill="1" applyBorder="1" applyAlignment="1">
      <alignment horizontal="center" vertical="center" wrapText="1"/>
    </xf>
    <xf numFmtId="0" fontId="46" fillId="0" borderId="4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4" fillId="0" borderId="43" xfId="0" applyFont="1" applyFill="1" applyBorder="1" applyAlignment="1">
      <alignment horizontal="center" vertical="center" textRotation="255"/>
    </xf>
    <xf numFmtId="0" fontId="44" fillId="0" borderId="44" xfId="0" applyFont="1" applyFill="1" applyBorder="1" applyAlignment="1">
      <alignment horizontal="center" vertical="center" textRotation="255"/>
    </xf>
    <xf numFmtId="0" fontId="44" fillId="0" borderId="45" xfId="0" applyFont="1" applyFill="1" applyBorder="1" applyAlignment="1">
      <alignment horizontal="center" vertical="center" textRotation="255"/>
    </xf>
    <xf numFmtId="0" fontId="44" fillId="0" borderId="46" xfId="0" applyFont="1" applyFill="1" applyBorder="1" applyAlignment="1">
      <alignment horizontal="center" vertical="center" textRotation="255"/>
    </xf>
    <xf numFmtId="0" fontId="44" fillId="0" borderId="47" xfId="0" applyFont="1" applyFill="1" applyBorder="1" applyAlignment="1">
      <alignment horizontal="center" vertical="center" textRotation="255"/>
    </xf>
    <xf numFmtId="0" fontId="44" fillId="0" borderId="48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tabSelected="1" view="pageBreakPreview" zoomScale="75" zoomScaleNormal="75" zoomScaleSheetLayoutView="75" zoomScalePageLayoutView="0" workbookViewId="0" topLeftCell="A1">
      <selection activeCell="D2" sqref="D2"/>
    </sheetView>
  </sheetViews>
  <sheetFormatPr defaultColWidth="9.00390625" defaultRowHeight="13.5"/>
  <cols>
    <col min="1" max="1" width="4.75390625" style="2" customWidth="1"/>
    <col min="2" max="2" width="3.625" style="2" customWidth="1"/>
    <col min="3" max="3" width="1.00390625" style="2" customWidth="1"/>
    <col min="4" max="4" width="21.25390625" style="2" customWidth="1"/>
    <col min="5" max="5" width="1.00390625" style="2" customWidth="1"/>
    <col min="6" max="6" width="12.625" style="2" customWidth="1"/>
    <col min="7" max="7" width="0.875" style="2" customWidth="1"/>
    <col min="8" max="8" width="12.75390625" style="2" customWidth="1"/>
    <col min="9" max="9" width="0.875" style="2" customWidth="1"/>
    <col min="10" max="10" width="12.625" style="2" customWidth="1"/>
    <col min="11" max="11" width="0.875" style="2" customWidth="1"/>
    <col min="12" max="12" width="12.75390625" style="2" customWidth="1"/>
    <col min="13" max="13" width="0.875" style="2" customWidth="1"/>
    <col min="14" max="14" width="12.625" style="2" customWidth="1"/>
    <col min="15" max="15" width="0.875" style="2" customWidth="1"/>
    <col min="16" max="16" width="12.625" style="2" customWidth="1"/>
    <col min="17" max="17" width="0.875" style="2" customWidth="1"/>
    <col min="18" max="18" width="12.625" style="3" customWidth="1"/>
    <col min="19" max="19" width="0.74609375" style="2" customWidth="1"/>
    <col min="20" max="20" width="12.625" style="2" customWidth="1"/>
    <col min="21" max="21" width="0.74609375" style="2" customWidth="1"/>
    <col min="22" max="22" width="12.625" style="2" customWidth="1"/>
    <col min="23" max="23" width="0.875" style="2" customWidth="1"/>
    <col min="24" max="24" width="12.75390625" style="2" customWidth="1"/>
    <col min="25" max="25" width="0.875" style="2" customWidth="1"/>
    <col min="26" max="26" width="12.625" style="2" customWidth="1"/>
    <col min="27" max="27" width="0.875" style="2" customWidth="1"/>
    <col min="28" max="28" width="12.75390625" style="2" customWidth="1"/>
    <col min="29" max="29" width="0.875" style="2" customWidth="1"/>
    <col min="30" max="16384" width="9.00390625" style="2" customWidth="1"/>
  </cols>
  <sheetData>
    <row r="1" spans="1:5" ht="19.5" customHeight="1">
      <c r="A1" s="1" t="s">
        <v>38</v>
      </c>
      <c r="B1" s="1"/>
      <c r="C1" s="1"/>
      <c r="D1" s="1"/>
      <c r="E1" s="1"/>
    </row>
    <row r="2" spans="1:5" ht="19.5" customHeight="1">
      <c r="A2" s="1"/>
      <c r="B2" s="1"/>
      <c r="C2" s="1"/>
      <c r="D2" s="1"/>
      <c r="E2" s="1"/>
    </row>
    <row r="3" spans="4:28" ht="14.25" thickBot="1">
      <c r="D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Y3" s="5"/>
      <c r="AB3" s="2" t="s">
        <v>35</v>
      </c>
    </row>
    <row r="4" spans="1:29" ht="22.5" customHeight="1">
      <c r="A4" s="75" t="s">
        <v>0</v>
      </c>
      <c r="B4" s="60"/>
      <c r="C4" s="60"/>
      <c r="D4" s="60"/>
      <c r="E4" s="60"/>
      <c r="F4" s="60" t="s">
        <v>20</v>
      </c>
      <c r="G4" s="60"/>
      <c r="H4" s="60"/>
      <c r="I4" s="61"/>
      <c r="J4" s="63" t="s">
        <v>22</v>
      </c>
      <c r="K4" s="55"/>
      <c r="L4" s="55"/>
      <c r="M4" s="64"/>
      <c r="N4" s="60" t="s">
        <v>32</v>
      </c>
      <c r="O4" s="60"/>
      <c r="P4" s="60"/>
      <c r="Q4" s="61"/>
      <c r="R4" s="63" t="s">
        <v>33</v>
      </c>
      <c r="S4" s="55"/>
      <c r="T4" s="55"/>
      <c r="U4" s="55"/>
      <c r="V4" s="53" t="s">
        <v>36</v>
      </c>
      <c r="W4" s="54"/>
      <c r="X4" s="55"/>
      <c r="Y4" s="56"/>
      <c r="Z4" s="58" t="s">
        <v>39</v>
      </c>
      <c r="AA4" s="55"/>
      <c r="AB4" s="55"/>
      <c r="AC4" s="56"/>
    </row>
    <row r="5" spans="1:29" ht="24.75" customHeight="1">
      <c r="A5" s="76"/>
      <c r="B5" s="57"/>
      <c r="C5" s="57"/>
      <c r="D5" s="57"/>
      <c r="E5" s="57"/>
      <c r="F5" s="51" t="s">
        <v>1</v>
      </c>
      <c r="G5" s="59"/>
      <c r="H5" s="51" t="s">
        <v>2</v>
      </c>
      <c r="I5" s="59"/>
      <c r="J5" s="51" t="s">
        <v>1</v>
      </c>
      <c r="K5" s="59"/>
      <c r="L5" s="51" t="s">
        <v>2</v>
      </c>
      <c r="M5" s="52"/>
      <c r="N5" s="57" t="s">
        <v>1</v>
      </c>
      <c r="O5" s="57"/>
      <c r="P5" s="57" t="s">
        <v>2</v>
      </c>
      <c r="Q5" s="62"/>
      <c r="R5" s="57" t="s">
        <v>1</v>
      </c>
      <c r="S5" s="57"/>
      <c r="T5" s="51" t="s">
        <v>2</v>
      </c>
      <c r="U5" s="52"/>
      <c r="V5" s="57" t="s">
        <v>1</v>
      </c>
      <c r="W5" s="57"/>
      <c r="X5" s="51" t="s">
        <v>2</v>
      </c>
      <c r="Y5" s="52"/>
      <c r="Z5" s="51" t="s">
        <v>1</v>
      </c>
      <c r="AA5" s="59"/>
      <c r="AB5" s="51" t="s">
        <v>2</v>
      </c>
      <c r="AC5" s="59"/>
    </row>
    <row r="6" spans="1:29" ht="30" customHeight="1">
      <c r="A6" s="77" t="s">
        <v>16</v>
      </c>
      <c r="B6" s="78"/>
      <c r="C6" s="78"/>
      <c r="D6" s="78"/>
      <c r="E6" s="79"/>
      <c r="F6" s="6">
        <f>F24+F27+F30</f>
        <v>259022</v>
      </c>
      <c r="G6" s="7"/>
      <c r="H6" s="8">
        <v>100</v>
      </c>
      <c r="I6" s="7"/>
      <c r="J6" s="6">
        <f>J24+J27+J30</f>
        <v>260773</v>
      </c>
      <c r="K6" s="7"/>
      <c r="L6" s="8">
        <v>100</v>
      </c>
      <c r="M6" s="7"/>
      <c r="N6" s="6">
        <f>N24+N27+N30</f>
        <v>258298</v>
      </c>
      <c r="O6" s="7"/>
      <c r="P6" s="8">
        <v>100</v>
      </c>
      <c r="Q6" s="9"/>
      <c r="R6" s="6">
        <f>+R24+R27+R30</f>
        <v>258310</v>
      </c>
      <c r="S6" s="7"/>
      <c r="T6" s="8">
        <v>100</v>
      </c>
      <c r="U6" s="8"/>
      <c r="V6" s="39">
        <f>V24+V27+V30</f>
        <v>258518</v>
      </c>
      <c r="W6" s="40"/>
      <c r="X6" s="8">
        <v>100</v>
      </c>
      <c r="Y6" s="7"/>
      <c r="Z6" s="6">
        <f>Z24+Z27+Z30</f>
        <v>259942</v>
      </c>
      <c r="AA6" s="7"/>
      <c r="AB6" s="8">
        <v>100</v>
      </c>
      <c r="AC6" s="7"/>
    </row>
    <row r="7" spans="1:29" ht="19.5" customHeight="1">
      <c r="A7" s="80" t="s">
        <v>13</v>
      </c>
      <c r="B7" s="83" t="s">
        <v>14</v>
      </c>
      <c r="C7" s="5"/>
      <c r="D7" s="10" t="s">
        <v>23</v>
      </c>
      <c r="E7" s="11"/>
      <c r="F7" s="12">
        <v>5640</v>
      </c>
      <c r="G7" s="13"/>
      <c r="H7" s="14">
        <f aca="true" t="shared" si="0" ref="H7:H16">F7/$J$6*100</f>
        <v>2.1628005966875405</v>
      </c>
      <c r="I7" s="13"/>
      <c r="J7" s="12">
        <v>5659</v>
      </c>
      <c r="K7" s="13"/>
      <c r="L7" s="14">
        <f aca="true" t="shared" si="1" ref="L7:L16">J7/$J$6*100</f>
        <v>2.1700866270664525</v>
      </c>
      <c r="M7" s="13"/>
      <c r="N7" s="12">
        <v>5689</v>
      </c>
      <c r="O7" s="13"/>
      <c r="P7" s="14">
        <f aca="true" t="shared" si="2" ref="P7:P16">N7/$J$6*100</f>
        <v>2.181590885559471</v>
      </c>
      <c r="Q7" s="15"/>
      <c r="R7" s="12">
        <v>5682</v>
      </c>
      <c r="S7" s="13"/>
      <c r="T7" s="14">
        <f>+R7/R6*100</f>
        <v>2.1996825519724363</v>
      </c>
      <c r="U7" s="14"/>
      <c r="V7" s="16">
        <v>5639</v>
      </c>
      <c r="W7" s="13"/>
      <c r="X7" s="14">
        <f aca="true" t="shared" si="3" ref="X7:X16">V7/$F$6*100</f>
        <v>2.1770351553149925</v>
      </c>
      <c r="Y7" s="13"/>
      <c r="Z7" s="16">
        <v>5398</v>
      </c>
      <c r="AA7" s="13"/>
      <c r="AB7" s="14">
        <f aca="true" t="shared" si="4" ref="AB7:AB16">Z7/$F$6*100</f>
        <v>2.083992865470887</v>
      </c>
      <c r="AC7" s="13"/>
    </row>
    <row r="8" spans="1:29" ht="19.5" customHeight="1">
      <c r="A8" s="81"/>
      <c r="B8" s="84"/>
      <c r="C8" s="5"/>
      <c r="D8" s="10" t="s">
        <v>3</v>
      </c>
      <c r="E8" s="11"/>
      <c r="F8" s="12">
        <v>5221</v>
      </c>
      <c r="G8" s="13"/>
      <c r="H8" s="14">
        <f t="shared" si="0"/>
        <v>2.0021244530683777</v>
      </c>
      <c r="I8" s="13"/>
      <c r="J8" s="12">
        <v>5226</v>
      </c>
      <c r="K8" s="13"/>
      <c r="L8" s="14">
        <f t="shared" si="1"/>
        <v>2.0040418294838807</v>
      </c>
      <c r="M8" s="13"/>
      <c r="N8" s="12">
        <v>5249</v>
      </c>
      <c r="O8" s="13"/>
      <c r="P8" s="14">
        <f t="shared" si="2"/>
        <v>2.0128617609951953</v>
      </c>
      <c r="Q8" s="15"/>
      <c r="R8" s="12">
        <v>5208</v>
      </c>
      <c r="S8" s="13"/>
      <c r="T8" s="14">
        <f>+R8/R6*100</f>
        <v>2.016182106770934</v>
      </c>
      <c r="U8" s="14"/>
      <c r="V8" s="16">
        <v>5207</v>
      </c>
      <c r="W8" s="13"/>
      <c r="X8" s="14">
        <f t="shared" si="3"/>
        <v>2.0102539552624874</v>
      </c>
      <c r="Y8" s="13"/>
      <c r="Z8" s="16">
        <v>5255</v>
      </c>
      <c r="AA8" s="13"/>
      <c r="AB8" s="14">
        <f t="shared" si="4"/>
        <v>2.028785199712766</v>
      </c>
      <c r="AC8" s="13"/>
    </row>
    <row r="9" spans="1:29" ht="19.5" customHeight="1">
      <c r="A9" s="81"/>
      <c r="B9" s="84"/>
      <c r="C9" s="5"/>
      <c r="D9" s="10" t="s">
        <v>4</v>
      </c>
      <c r="E9" s="11"/>
      <c r="F9" s="12">
        <v>13087</v>
      </c>
      <c r="G9" s="13"/>
      <c r="H9" s="14">
        <f t="shared" si="0"/>
        <v>5.018541029937915</v>
      </c>
      <c r="I9" s="13"/>
      <c r="J9" s="12">
        <v>13088</v>
      </c>
      <c r="K9" s="13"/>
      <c r="L9" s="14">
        <f t="shared" si="1"/>
        <v>5.018924505221016</v>
      </c>
      <c r="M9" s="13"/>
      <c r="N9" s="12">
        <v>13298</v>
      </c>
      <c r="O9" s="13"/>
      <c r="P9" s="14">
        <f t="shared" si="2"/>
        <v>5.099454314672148</v>
      </c>
      <c r="Q9" s="15"/>
      <c r="R9" s="12">
        <v>13421</v>
      </c>
      <c r="S9" s="13"/>
      <c r="T9" s="14">
        <f>+R9/R6*100</f>
        <v>5.1956950950408425</v>
      </c>
      <c r="U9" s="14"/>
      <c r="V9" s="38">
        <v>13070</v>
      </c>
      <c r="W9" s="14" t="e">
        <f>#REF!/$F$6*100</f>
        <v>#REF!</v>
      </c>
      <c r="X9" s="14">
        <f t="shared" si="3"/>
        <v>5.045903436773711</v>
      </c>
      <c r="Y9" s="13"/>
      <c r="Z9" s="16">
        <v>13062</v>
      </c>
      <c r="AA9" s="14" t="e">
        <f>#REF!/$F$6*100</f>
        <v>#REF!</v>
      </c>
      <c r="AB9" s="14">
        <f t="shared" si="4"/>
        <v>5.042814896031998</v>
      </c>
      <c r="AC9" s="13"/>
    </row>
    <row r="10" spans="1:29" ht="19.5" customHeight="1">
      <c r="A10" s="81"/>
      <c r="B10" s="84"/>
      <c r="C10" s="5"/>
      <c r="D10" s="10" t="s">
        <v>5</v>
      </c>
      <c r="E10" s="11"/>
      <c r="F10" s="12">
        <v>20358</v>
      </c>
      <c r="G10" s="13"/>
      <c r="H10" s="14">
        <f t="shared" si="0"/>
        <v>7.80678981336258</v>
      </c>
      <c r="I10" s="13"/>
      <c r="J10" s="12">
        <v>20490</v>
      </c>
      <c r="K10" s="13"/>
      <c r="L10" s="14">
        <f t="shared" si="1"/>
        <v>7.857408550731862</v>
      </c>
      <c r="M10" s="13"/>
      <c r="N10" s="12">
        <v>20401</v>
      </c>
      <c r="O10" s="13"/>
      <c r="P10" s="14">
        <f t="shared" si="2"/>
        <v>7.823279250535907</v>
      </c>
      <c r="Q10" s="15"/>
      <c r="R10" s="12">
        <v>20116</v>
      </c>
      <c r="S10" s="13"/>
      <c r="T10" s="14">
        <f>+R10/R6*100</f>
        <v>7.787542100576826</v>
      </c>
      <c r="U10" s="14"/>
      <c r="V10" s="16">
        <v>19851</v>
      </c>
      <c r="W10" s="13"/>
      <c r="X10" s="14">
        <f t="shared" si="3"/>
        <v>7.663827782968243</v>
      </c>
      <c r="Y10" s="13"/>
      <c r="Z10" s="16">
        <v>20028</v>
      </c>
      <c r="AA10" s="13"/>
      <c r="AB10" s="14">
        <f t="shared" si="4"/>
        <v>7.732161746878644</v>
      </c>
      <c r="AC10" s="13"/>
    </row>
    <row r="11" spans="1:29" ht="19.5" customHeight="1">
      <c r="A11" s="81"/>
      <c r="B11" s="84"/>
      <c r="C11" s="5"/>
      <c r="D11" s="10" t="s">
        <v>6</v>
      </c>
      <c r="E11" s="11"/>
      <c r="F11" s="12">
        <v>8786</v>
      </c>
      <c r="G11" s="13"/>
      <c r="H11" s="14">
        <f t="shared" si="0"/>
        <v>3.369213837322115</v>
      </c>
      <c r="I11" s="13"/>
      <c r="J11" s="12">
        <v>8753</v>
      </c>
      <c r="K11" s="13"/>
      <c r="L11" s="14">
        <f t="shared" si="1"/>
        <v>3.356559152979795</v>
      </c>
      <c r="M11" s="13"/>
      <c r="N11" s="12">
        <v>8728</v>
      </c>
      <c r="O11" s="13"/>
      <c r="P11" s="14">
        <f t="shared" si="2"/>
        <v>3.3469722709022793</v>
      </c>
      <c r="Q11" s="15"/>
      <c r="R11" s="12">
        <v>8706</v>
      </c>
      <c r="S11" s="13"/>
      <c r="T11" s="14">
        <f>+R11/R6*100</f>
        <v>3.3703689365491076</v>
      </c>
      <c r="U11" s="14"/>
      <c r="V11" s="16">
        <v>8682</v>
      </c>
      <c r="W11" s="13"/>
      <c r="X11" s="14">
        <f t="shared" si="3"/>
        <v>3.3518388399440977</v>
      </c>
      <c r="Y11" s="13"/>
      <c r="Z11" s="16">
        <v>8795</v>
      </c>
      <c r="AA11" s="13"/>
      <c r="AB11" s="14">
        <f t="shared" si="4"/>
        <v>3.395464477920794</v>
      </c>
      <c r="AC11" s="13"/>
    </row>
    <row r="12" spans="1:29" ht="19.5" customHeight="1">
      <c r="A12" s="81"/>
      <c r="B12" s="84"/>
      <c r="C12" s="5"/>
      <c r="D12" s="10" t="s">
        <v>7</v>
      </c>
      <c r="E12" s="11"/>
      <c r="F12" s="12">
        <v>9829</v>
      </c>
      <c r="G12" s="13"/>
      <c r="H12" s="14">
        <f t="shared" si="0"/>
        <v>3.76917855759607</v>
      </c>
      <c r="I12" s="13"/>
      <c r="J12" s="12">
        <v>9650</v>
      </c>
      <c r="K12" s="13"/>
      <c r="L12" s="14">
        <f t="shared" si="1"/>
        <v>3.700536481921058</v>
      </c>
      <c r="M12" s="13"/>
      <c r="N12" s="12">
        <v>9753</v>
      </c>
      <c r="O12" s="13"/>
      <c r="P12" s="14">
        <f t="shared" si="2"/>
        <v>3.740034436080422</v>
      </c>
      <c r="Q12" s="15"/>
      <c r="R12" s="12">
        <v>9549</v>
      </c>
      <c r="S12" s="13"/>
      <c r="T12" s="14">
        <f>+R12/R6*100</f>
        <v>3.696720994154311</v>
      </c>
      <c r="U12" s="14"/>
      <c r="V12" s="16">
        <v>9099</v>
      </c>
      <c r="W12" s="13"/>
      <c r="X12" s="14">
        <f t="shared" si="3"/>
        <v>3.5128290261058903</v>
      </c>
      <c r="Y12" s="13"/>
      <c r="Z12" s="16">
        <v>9183</v>
      </c>
      <c r="AA12" s="13"/>
      <c r="AB12" s="14">
        <f t="shared" si="4"/>
        <v>3.545258703893878</v>
      </c>
      <c r="AC12" s="13"/>
    </row>
    <row r="13" spans="1:29" ht="19.5" customHeight="1">
      <c r="A13" s="81"/>
      <c r="B13" s="84"/>
      <c r="C13" s="5"/>
      <c r="D13" s="10" t="s">
        <v>24</v>
      </c>
      <c r="E13" s="11"/>
      <c r="F13" s="12">
        <v>3831</v>
      </c>
      <c r="G13" s="13"/>
      <c r="H13" s="14">
        <f t="shared" si="0"/>
        <v>1.4690938095585049</v>
      </c>
      <c r="I13" s="13"/>
      <c r="J13" s="12">
        <v>3757</v>
      </c>
      <c r="K13" s="13"/>
      <c r="L13" s="14">
        <f t="shared" si="1"/>
        <v>1.4407166386090584</v>
      </c>
      <c r="M13" s="13"/>
      <c r="N13" s="12">
        <v>3708</v>
      </c>
      <c r="O13" s="13"/>
      <c r="P13" s="14">
        <f t="shared" si="2"/>
        <v>1.4219263497371277</v>
      </c>
      <c r="Q13" s="15"/>
      <c r="R13" s="12">
        <v>3635</v>
      </c>
      <c r="S13" s="13"/>
      <c r="T13" s="14">
        <f>+R13/R6*100</f>
        <v>1.4072238782857807</v>
      </c>
      <c r="U13" s="14"/>
      <c r="V13" s="16">
        <v>3393</v>
      </c>
      <c r="W13" s="13"/>
      <c r="X13" s="14">
        <f t="shared" si="3"/>
        <v>1.3099273420790511</v>
      </c>
      <c r="Y13" s="13"/>
      <c r="Z13" s="16">
        <v>3523</v>
      </c>
      <c r="AA13" s="13"/>
      <c r="AB13" s="14">
        <f t="shared" si="4"/>
        <v>1.3601161291318884</v>
      </c>
      <c r="AC13" s="13"/>
    </row>
    <row r="14" spans="1:29" ht="19.5" customHeight="1">
      <c r="A14" s="81"/>
      <c r="B14" s="84"/>
      <c r="C14" s="5"/>
      <c r="D14" s="10" t="s">
        <v>25</v>
      </c>
      <c r="E14" s="11"/>
      <c r="F14" s="12">
        <v>12438</v>
      </c>
      <c r="G14" s="13"/>
      <c r="H14" s="14">
        <f t="shared" si="0"/>
        <v>4.769665571205608</v>
      </c>
      <c r="I14" s="13"/>
      <c r="J14" s="12">
        <v>12596</v>
      </c>
      <c r="K14" s="13"/>
      <c r="L14" s="14">
        <f t="shared" si="1"/>
        <v>4.830254665935508</v>
      </c>
      <c r="M14" s="13"/>
      <c r="N14" s="12">
        <v>12668</v>
      </c>
      <c r="O14" s="13"/>
      <c r="P14" s="14">
        <f t="shared" si="2"/>
        <v>4.857864886318753</v>
      </c>
      <c r="Q14" s="15"/>
      <c r="R14" s="12">
        <v>12351</v>
      </c>
      <c r="S14" s="13"/>
      <c r="T14" s="14">
        <f>+R14/R6*100</f>
        <v>4.781464132244203</v>
      </c>
      <c r="U14" s="14"/>
      <c r="V14" s="16">
        <v>12295</v>
      </c>
      <c r="W14" s="13"/>
      <c r="X14" s="14">
        <f t="shared" si="3"/>
        <v>4.746701052420257</v>
      </c>
      <c r="Y14" s="13"/>
      <c r="Z14" s="16">
        <v>12452</v>
      </c>
      <c r="AA14" s="13"/>
      <c r="AB14" s="14">
        <f t="shared" si="4"/>
        <v>4.807313664476377</v>
      </c>
      <c r="AC14" s="13"/>
    </row>
    <row r="15" spans="1:29" ht="19.5" customHeight="1">
      <c r="A15" s="81"/>
      <c r="B15" s="84"/>
      <c r="C15" s="5"/>
      <c r="D15" s="10" t="s">
        <v>26</v>
      </c>
      <c r="E15" s="11"/>
      <c r="F15" s="12">
        <v>2887</v>
      </c>
      <c r="G15" s="13"/>
      <c r="H15" s="14">
        <f t="shared" si="0"/>
        <v>1.1070931423115125</v>
      </c>
      <c r="I15" s="13"/>
      <c r="J15" s="12">
        <v>2908</v>
      </c>
      <c r="K15" s="13"/>
      <c r="L15" s="14">
        <f t="shared" si="1"/>
        <v>1.1151461232566253</v>
      </c>
      <c r="M15" s="13"/>
      <c r="N15" s="12">
        <v>2868</v>
      </c>
      <c r="O15" s="13"/>
      <c r="P15" s="14">
        <f t="shared" si="2"/>
        <v>1.0998071119326003</v>
      </c>
      <c r="Q15" s="15"/>
      <c r="R15" s="12">
        <v>2844</v>
      </c>
      <c r="S15" s="13"/>
      <c r="T15" s="14">
        <f>+R15/R6*100</f>
        <v>1.1010026712090124</v>
      </c>
      <c r="U15" s="14"/>
      <c r="V15" s="16">
        <v>2910</v>
      </c>
      <c r="W15" s="13"/>
      <c r="X15" s="14">
        <f t="shared" si="3"/>
        <v>1.1234566947981253</v>
      </c>
      <c r="Y15" s="13"/>
      <c r="Z15" s="16">
        <v>2874</v>
      </c>
      <c r="AA15" s="13"/>
      <c r="AB15" s="14">
        <f t="shared" si="4"/>
        <v>1.1095582614604165</v>
      </c>
      <c r="AC15" s="13"/>
    </row>
    <row r="16" spans="1:29" ht="19.5" customHeight="1">
      <c r="A16" s="81"/>
      <c r="B16" s="84"/>
      <c r="C16" s="5"/>
      <c r="D16" s="10" t="s">
        <v>27</v>
      </c>
      <c r="E16" s="11"/>
      <c r="F16" s="12">
        <v>66163</v>
      </c>
      <c r="G16" s="13"/>
      <c r="H16" s="14">
        <f t="shared" si="0"/>
        <v>25.37187515578683</v>
      </c>
      <c r="I16" s="13"/>
      <c r="J16" s="12">
        <v>66440</v>
      </c>
      <c r="K16" s="13"/>
      <c r="L16" s="14">
        <f t="shared" si="1"/>
        <v>25.478097809205707</v>
      </c>
      <c r="M16" s="13"/>
      <c r="N16" s="12">
        <v>64719</v>
      </c>
      <c r="O16" s="13"/>
      <c r="P16" s="14">
        <f t="shared" si="2"/>
        <v>24.81813684698953</v>
      </c>
      <c r="Q16" s="15"/>
      <c r="R16" s="12">
        <v>63525</v>
      </c>
      <c r="S16" s="13"/>
      <c r="T16" s="14">
        <f>+R16/R6*100</f>
        <v>24.592543842669663</v>
      </c>
      <c r="U16" s="14"/>
      <c r="V16" s="16">
        <v>64341</v>
      </c>
      <c r="W16" s="13"/>
      <c r="X16" s="14">
        <f t="shared" si="3"/>
        <v>24.839974982819992</v>
      </c>
      <c r="Y16" s="13"/>
      <c r="Z16" s="16">
        <v>64249</v>
      </c>
      <c r="AA16" s="13"/>
      <c r="AB16" s="14">
        <f t="shared" si="4"/>
        <v>24.804456764290293</v>
      </c>
      <c r="AC16" s="13"/>
    </row>
    <row r="17" spans="1:29" ht="19.5" customHeight="1">
      <c r="A17" s="81"/>
      <c r="B17" s="84"/>
      <c r="C17" s="5"/>
      <c r="D17" s="10" t="s">
        <v>9</v>
      </c>
      <c r="E17" s="11"/>
      <c r="F17" s="45">
        <v>-955</v>
      </c>
      <c r="G17" s="42"/>
      <c r="H17" s="42" t="s">
        <v>34</v>
      </c>
      <c r="I17" s="42"/>
      <c r="J17" s="46">
        <v>-960</v>
      </c>
      <c r="K17" s="42"/>
      <c r="L17" s="42" t="s">
        <v>34</v>
      </c>
      <c r="M17" s="42"/>
      <c r="N17" s="47">
        <v>-960</v>
      </c>
      <c r="O17" s="13"/>
      <c r="P17" s="14" t="s">
        <v>34</v>
      </c>
      <c r="Q17" s="15"/>
      <c r="R17" s="43">
        <v>-970</v>
      </c>
      <c r="S17" s="13"/>
      <c r="T17" s="14"/>
      <c r="U17" s="14"/>
      <c r="V17" s="42">
        <v>-1063</v>
      </c>
      <c r="W17" s="13"/>
      <c r="X17" s="14" t="s">
        <v>28</v>
      </c>
      <c r="Y17" s="13"/>
      <c r="Z17" s="17">
        <v>-1150</v>
      </c>
      <c r="AA17" s="13"/>
      <c r="AB17" s="14" t="s">
        <v>28</v>
      </c>
      <c r="AC17" s="13"/>
    </row>
    <row r="18" spans="1:29" ht="19.5" customHeight="1">
      <c r="A18" s="81"/>
      <c r="B18" s="84"/>
      <c r="C18" s="5"/>
      <c r="D18" s="18" t="s">
        <v>29</v>
      </c>
      <c r="E18" s="11"/>
      <c r="F18" s="48">
        <v>-3451</v>
      </c>
      <c r="G18" s="42"/>
      <c r="H18" s="42" t="s">
        <v>34</v>
      </c>
      <c r="I18" s="42"/>
      <c r="J18" s="49">
        <v>-3310</v>
      </c>
      <c r="K18" s="42"/>
      <c r="L18" s="42" t="s">
        <v>34</v>
      </c>
      <c r="M18" s="42"/>
      <c r="N18" s="50">
        <v>-3146</v>
      </c>
      <c r="O18" s="13"/>
      <c r="P18" s="14" t="s">
        <v>34</v>
      </c>
      <c r="Q18" s="15"/>
      <c r="R18" s="44">
        <v>-2995</v>
      </c>
      <c r="S18" s="13"/>
      <c r="T18" s="14"/>
      <c r="U18" s="14"/>
      <c r="V18" s="42">
        <v>-320</v>
      </c>
      <c r="W18" s="13"/>
      <c r="X18" s="14" t="s">
        <v>28</v>
      </c>
      <c r="Y18" s="13"/>
      <c r="Z18" s="17">
        <v>-3045</v>
      </c>
      <c r="AA18" s="13"/>
      <c r="AB18" s="14" t="s">
        <v>28</v>
      </c>
      <c r="AC18" s="13"/>
    </row>
    <row r="19" spans="1:29" ht="19.5" customHeight="1">
      <c r="A19" s="81"/>
      <c r="B19" s="84"/>
      <c r="C19" s="5"/>
      <c r="D19" s="18" t="s">
        <v>21</v>
      </c>
      <c r="E19" s="11"/>
      <c r="F19" s="48" t="s">
        <v>34</v>
      </c>
      <c r="G19" s="42"/>
      <c r="H19" s="42" t="s">
        <v>34</v>
      </c>
      <c r="I19" s="42"/>
      <c r="J19" s="49" t="s">
        <v>34</v>
      </c>
      <c r="K19" s="42"/>
      <c r="L19" s="42" t="s">
        <v>34</v>
      </c>
      <c r="M19" s="42"/>
      <c r="N19" s="50" t="s">
        <v>34</v>
      </c>
      <c r="O19" s="13"/>
      <c r="P19" s="14" t="s">
        <v>34</v>
      </c>
      <c r="Q19" s="15"/>
      <c r="R19" s="44"/>
      <c r="S19" s="13"/>
      <c r="T19" s="14"/>
      <c r="U19" s="14"/>
      <c r="V19" s="42" t="s">
        <v>28</v>
      </c>
      <c r="W19" s="13"/>
      <c r="X19" s="14" t="s">
        <v>28</v>
      </c>
      <c r="Y19" s="13"/>
      <c r="Z19" s="14" t="s">
        <v>40</v>
      </c>
      <c r="AA19" s="13"/>
      <c r="AB19" s="14" t="s">
        <v>28</v>
      </c>
      <c r="AC19" s="13"/>
    </row>
    <row r="20" spans="1:29" ht="19.5" customHeight="1">
      <c r="A20" s="81"/>
      <c r="B20" s="84"/>
      <c r="C20" s="5"/>
      <c r="D20" s="10" t="s">
        <v>10</v>
      </c>
      <c r="E20" s="11"/>
      <c r="F20" s="48">
        <v>-12299</v>
      </c>
      <c r="G20" s="42"/>
      <c r="H20" s="42" t="s">
        <v>34</v>
      </c>
      <c r="I20" s="42"/>
      <c r="J20" s="49">
        <v>-12014</v>
      </c>
      <c r="K20" s="42"/>
      <c r="L20" s="42" t="s">
        <v>34</v>
      </c>
      <c r="M20" s="42"/>
      <c r="N20" s="50">
        <v>-12101</v>
      </c>
      <c r="O20" s="13"/>
      <c r="P20" s="14" t="s">
        <v>34</v>
      </c>
      <c r="Q20" s="15"/>
      <c r="R20" s="44">
        <v>-12053</v>
      </c>
      <c r="S20" s="13"/>
      <c r="T20" s="14"/>
      <c r="U20" s="14"/>
      <c r="V20" s="42">
        <v>-12050</v>
      </c>
      <c r="W20" s="13"/>
      <c r="X20" s="14" t="s">
        <v>28</v>
      </c>
      <c r="Y20" s="13"/>
      <c r="Z20" s="17">
        <v>-12134</v>
      </c>
      <c r="AA20" s="13"/>
      <c r="AB20" s="14" t="s">
        <v>28</v>
      </c>
      <c r="AC20" s="13"/>
    </row>
    <row r="21" spans="1:29" ht="19.5" customHeight="1">
      <c r="A21" s="81"/>
      <c r="B21" s="84"/>
      <c r="C21" s="5"/>
      <c r="D21" s="10" t="s">
        <v>8</v>
      </c>
      <c r="E21" s="11"/>
      <c r="F21" s="19">
        <v>9038</v>
      </c>
      <c r="G21" s="20"/>
      <c r="H21" s="14">
        <f aca="true" t="shared" si="5" ref="H21:H26">F21/$J$6*100</f>
        <v>3.465849608663474</v>
      </c>
      <c r="I21" s="20"/>
      <c r="J21" s="12">
        <v>9254</v>
      </c>
      <c r="K21" s="13"/>
      <c r="L21" s="14">
        <f aca="true" t="shared" si="6" ref="L21:L26">J21/$J$6*100</f>
        <v>3.548680269813209</v>
      </c>
      <c r="M21" s="13"/>
      <c r="N21" s="12">
        <v>9474</v>
      </c>
      <c r="O21" s="13"/>
      <c r="P21" s="14">
        <f aca="true" t="shared" si="7" ref="P21:P26">N21/$J$6*100</f>
        <v>3.6330448320953472</v>
      </c>
      <c r="Q21" s="15"/>
      <c r="R21" s="12">
        <v>9646</v>
      </c>
      <c r="S21" s="13"/>
      <c r="T21" s="14">
        <f>+R21/R6*100</f>
        <v>3.7342727730246605</v>
      </c>
      <c r="U21" s="14"/>
      <c r="V21" s="21">
        <v>9782</v>
      </c>
      <c r="W21" s="20"/>
      <c r="X21" s="22">
        <f aca="true" t="shared" si="8" ref="X21:X29">V21/$F$6*100</f>
        <v>3.7765131919296433</v>
      </c>
      <c r="Y21" s="13"/>
      <c r="Z21" s="21">
        <v>10072</v>
      </c>
      <c r="AA21" s="20"/>
      <c r="AB21" s="22">
        <f aca="true" t="shared" si="9" ref="AB21:AB29">Z21/$F$6*100</f>
        <v>3.8884727938167414</v>
      </c>
      <c r="AC21" s="20"/>
    </row>
    <row r="22" spans="1:29" ht="34.5" customHeight="1">
      <c r="A22" s="81"/>
      <c r="B22" s="85"/>
      <c r="C22" s="23"/>
      <c r="D22" s="24" t="s">
        <v>11</v>
      </c>
      <c r="E22" s="25"/>
      <c r="F22" s="26">
        <f>SUM(F7:F16)+F21</f>
        <v>157278</v>
      </c>
      <c r="G22" s="20"/>
      <c r="H22" s="27">
        <f t="shared" si="5"/>
        <v>60.312225575500534</v>
      </c>
      <c r="I22" s="28"/>
      <c r="J22" s="26">
        <f>SUM(J7:J16)+J21</f>
        <v>157821</v>
      </c>
      <c r="K22" s="28"/>
      <c r="L22" s="27">
        <f t="shared" si="6"/>
        <v>60.52045265422418</v>
      </c>
      <c r="M22" s="28"/>
      <c r="N22" s="26">
        <f>SUM(N7:N16)+N21</f>
        <v>156555</v>
      </c>
      <c r="O22" s="28"/>
      <c r="P22" s="27">
        <f t="shared" si="7"/>
        <v>60.03497294581878</v>
      </c>
      <c r="Q22" s="29"/>
      <c r="R22" s="26">
        <v>154683</v>
      </c>
      <c r="S22" s="28"/>
      <c r="T22" s="27">
        <f>+R22/R6*100</f>
        <v>59.88269908249777</v>
      </c>
      <c r="U22" s="27"/>
      <c r="V22" s="26">
        <f>SUM(V7:V16)+V21</f>
        <v>154269</v>
      </c>
      <c r="W22" s="28"/>
      <c r="X22" s="27">
        <f t="shared" si="8"/>
        <v>59.558261460416496</v>
      </c>
      <c r="Y22" s="28"/>
      <c r="Z22" s="26">
        <f>SUM(Z7:Z16)+Z21</f>
        <v>154891</v>
      </c>
      <c r="AA22" s="28"/>
      <c r="AB22" s="27">
        <f t="shared" si="9"/>
        <v>59.79839550308468</v>
      </c>
      <c r="AC22" s="28"/>
    </row>
    <row r="23" spans="1:29" ht="34.5" customHeight="1">
      <c r="A23" s="81"/>
      <c r="B23" s="51" t="s">
        <v>30</v>
      </c>
      <c r="C23" s="52"/>
      <c r="D23" s="52"/>
      <c r="E23" s="59"/>
      <c r="F23" s="30">
        <v>75334</v>
      </c>
      <c r="G23" s="28"/>
      <c r="H23" s="27">
        <f t="shared" si="5"/>
        <v>28.888726977102692</v>
      </c>
      <c r="I23" s="28"/>
      <c r="J23" s="30">
        <v>75772</v>
      </c>
      <c r="K23" s="28"/>
      <c r="L23" s="27">
        <f t="shared" si="6"/>
        <v>29.056689151100766</v>
      </c>
      <c r="M23" s="28"/>
      <c r="N23" s="30">
        <v>75132</v>
      </c>
      <c r="O23" s="28"/>
      <c r="P23" s="27">
        <f t="shared" si="7"/>
        <v>28.811264969916362</v>
      </c>
      <c r="Q23" s="29"/>
      <c r="R23" s="30">
        <v>76420</v>
      </c>
      <c r="S23" s="28"/>
      <c r="T23" s="27">
        <f>+R23/R6*100</f>
        <v>29.584607641980565</v>
      </c>
      <c r="U23" s="27"/>
      <c r="V23" s="30">
        <v>77224</v>
      </c>
      <c r="W23" s="28"/>
      <c r="X23" s="27">
        <f t="shared" si="8"/>
        <v>29.81368377975616</v>
      </c>
      <c r="Y23" s="28"/>
      <c r="Z23" s="30">
        <v>77942</v>
      </c>
      <c r="AA23" s="28"/>
      <c r="AB23" s="27">
        <f t="shared" si="9"/>
        <v>30.09088031132491</v>
      </c>
      <c r="AC23" s="28"/>
    </row>
    <row r="24" spans="1:29" ht="34.5" customHeight="1">
      <c r="A24" s="82"/>
      <c r="B24" s="51" t="s">
        <v>12</v>
      </c>
      <c r="C24" s="52"/>
      <c r="D24" s="52"/>
      <c r="E24" s="59"/>
      <c r="F24" s="21">
        <f>SUM(F22:F23)</f>
        <v>232612</v>
      </c>
      <c r="G24" s="28"/>
      <c r="H24" s="27">
        <f t="shared" si="5"/>
        <v>89.20095255260321</v>
      </c>
      <c r="I24" s="28"/>
      <c r="J24" s="26">
        <f>SUM(J22:J23)</f>
        <v>233593</v>
      </c>
      <c r="K24" s="28"/>
      <c r="L24" s="27">
        <f t="shared" si="6"/>
        <v>89.57714180532493</v>
      </c>
      <c r="M24" s="28"/>
      <c r="N24" s="26">
        <f>SUM(N22:N23)</f>
        <v>231687</v>
      </c>
      <c r="O24" s="28"/>
      <c r="P24" s="27">
        <f t="shared" si="7"/>
        <v>88.84623791573514</v>
      </c>
      <c r="Q24" s="29"/>
      <c r="R24" s="26">
        <f>+R22+R23</f>
        <v>231103</v>
      </c>
      <c r="S24" s="28"/>
      <c r="T24" s="27">
        <f>+R24/R6*100</f>
        <v>89.46730672447833</v>
      </c>
      <c r="U24" s="27"/>
      <c r="V24" s="26">
        <f>SUM(V22:V23)</f>
        <v>231493</v>
      </c>
      <c r="W24" s="28"/>
      <c r="X24" s="27">
        <f t="shared" si="8"/>
        <v>89.37194524017265</v>
      </c>
      <c r="Y24" s="28"/>
      <c r="Z24" s="26">
        <f>SUM(Z22:Z23)</f>
        <v>232833</v>
      </c>
      <c r="AA24" s="28"/>
      <c r="AB24" s="27">
        <f t="shared" si="9"/>
        <v>89.88927581440959</v>
      </c>
      <c r="AC24" s="28"/>
    </row>
    <row r="25" spans="1:29" ht="30" customHeight="1">
      <c r="A25" s="65" t="s">
        <v>15</v>
      </c>
      <c r="B25" s="69" t="s">
        <v>18</v>
      </c>
      <c r="C25" s="70"/>
      <c r="D25" s="70"/>
      <c r="E25" s="11"/>
      <c r="F25" s="16">
        <v>4557</v>
      </c>
      <c r="G25" s="13"/>
      <c r="H25" s="14">
        <f t="shared" si="5"/>
        <v>1.7474968650895606</v>
      </c>
      <c r="I25" s="13"/>
      <c r="J25" s="16">
        <v>4675</v>
      </c>
      <c r="K25" s="13"/>
      <c r="L25" s="14">
        <f t="shared" si="6"/>
        <v>1.7927469484954348</v>
      </c>
      <c r="M25" s="13"/>
      <c r="N25" s="16">
        <v>4548</v>
      </c>
      <c r="O25" s="13"/>
      <c r="P25" s="14">
        <f t="shared" si="7"/>
        <v>1.744045587541655</v>
      </c>
      <c r="Q25" s="15"/>
      <c r="R25" s="16">
        <v>4691</v>
      </c>
      <c r="S25" s="13"/>
      <c r="T25" s="14">
        <f>+R25/R6*100</f>
        <v>1.8160349967093803</v>
      </c>
      <c r="U25" s="14"/>
      <c r="V25" s="16">
        <v>4680</v>
      </c>
      <c r="W25" s="13"/>
      <c r="X25" s="14">
        <f t="shared" si="8"/>
        <v>1.8067963339021398</v>
      </c>
      <c r="Y25" s="13"/>
      <c r="Z25" s="16">
        <v>4821</v>
      </c>
      <c r="AA25" s="13"/>
      <c r="AB25" s="14">
        <f t="shared" si="9"/>
        <v>1.8612318644748322</v>
      </c>
      <c r="AC25" s="13"/>
    </row>
    <row r="26" spans="1:29" ht="30" customHeight="1">
      <c r="A26" s="66"/>
      <c r="B26" s="71" t="s">
        <v>19</v>
      </c>
      <c r="C26" s="72"/>
      <c r="D26" s="72"/>
      <c r="E26" s="11"/>
      <c r="F26" s="21">
        <v>6174</v>
      </c>
      <c r="G26" s="20"/>
      <c r="H26" s="22">
        <f t="shared" si="5"/>
        <v>2.367576397863276</v>
      </c>
      <c r="I26" s="20"/>
      <c r="J26" s="16">
        <v>6351</v>
      </c>
      <c r="K26" s="13"/>
      <c r="L26" s="14">
        <f t="shared" si="6"/>
        <v>2.4354515229720866</v>
      </c>
      <c r="M26" s="13"/>
      <c r="N26" s="16">
        <v>6202</v>
      </c>
      <c r="O26" s="13"/>
      <c r="P26" s="14">
        <f t="shared" si="7"/>
        <v>2.3783137057900934</v>
      </c>
      <c r="Q26" s="15"/>
      <c r="R26" s="16">
        <v>6321</v>
      </c>
      <c r="S26" s="13"/>
      <c r="T26" s="14">
        <f>+R26/R6*100</f>
        <v>2.4470597344276257</v>
      </c>
      <c r="U26" s="14"/>
      <c r="V26" s="21">
        <v>6298</v>
      </c>
      <c r="W26" s="20"/>
      <c r="X26" s="22">
        <f t="shared" si="8"/>
        <v>2.431453698913606</v>
      </c>
      <c r="Y26" s="13"/>
      <c r="Z26" s="21">
        <v>6220</v>
      </c>
      <c r="AA26" s="20"/>
      <c r="AB26" s="22">
        <f t="shared" si="9"/>
        <v>2.4013404266819034</v>
      </c>
      <c r="AC26" s="20"/>
    </row>
    <row r="27" spans="1:29" ht="30" customHeight="1">
      <c r="A27" s="67"/>
      <c r="B27" s="51" t="s">
        <v>12</v>
      </c>
      <c r="C27" s="52"/>
      <c r="D27" s="52"/>
      <c r="E27" s="25"/>
      <c r="F27" s="26">
        <f>SUM(F25:F26)</f>
        <v>10731</v>
      </c>
      <c r="G27" s="28"/>
      <c r="H27" s="27">
        <f>SUM(H25:H26)</f>
        <v>4.115073262952836</v>
      </c>
      <c r="I27" s="28"/>
      <c r="J27" s="26">
        <f>SUM(J25:J26)</f>
        <v>11026</v>
      </c>
      <c r="K27" s="28"/>
      <c r="L27" s="27">
        <f>SUM(L25:L26)</f>
        <v>4.228198471467522</v>
      </c>
      <c r="M27" s="28"/>
      <c r="N27" s="26">
        <f>SUM(N25:N26)</f>
        <v>10750</v>
      </c>
      <c r="O27" s="28"/>
      <c r="P27" s="27">
        <f>SUM(P25:P26)</f>
        <v>4.1223592933317486</v>
      </c>
      <c r="Q27" s="29"/>
      <c r="R27" s="26">
        <f>SUM(R25:R26)</f>
        <v>11012</v>
      </c>
      <c r="S27" s="28"/>
      <c r="T27" s="27">
        <f>+R27/R6*100</f>
        <v>4.263094731137006</v>
      </c>
      <c r="U27" s="27"/>
      <c r="V27" s="26">
        <f>SUM(V25:V26)</f>
        <v>10978</v>
      </c>
      <c r="W27" s="28"/>
      <c r="X27" s="27">
        <f t="shared" si="8"/>
        <v>4.2382500328157455</v>
      </c>
      <c r="Y27" s="28"/>
      <c r="Z27" s="26">
        <f>SUM(Z25:Z26)</f>
        <v>11041</v>
      </c>
      <c r="AA27" s="28"/>
      <c r="AB27" s="27">
        <f t="shared" si="9"/>
        <v>4.262572291156736</v>
      </c>
      <c r="AC27" s="28"/>
    </row>
    <row r="28" spans="1:29" ht="30" customHeight="1">
      <c r="A28" s="65" t="s">
        <v>31</v>
      </c>
      <c r="B28" s="69" t="s">
        <v>18</v>
      </c>
      <c r="C28" s="70"/>
      <c r="D28" s="70"/>
      <c r="E28" s="11"/>
      <c r="F28" s="16">
        <v>5839</v>
      </c>
      <c r="G28" s="13"/>
      <c r="H28" s="14">
        <f>F28/$J$6*100</f>
        <v>2.2391121780245653</v>
      </c>
      <c r="I28" s="13"/>
      <c r="J28" s="16">
        <v>6191</v>
      </c>
      <c r="K28" s="13"/>
      <c r="L28" s="14">
        <f>J28/$J$6*100</f>
        <v>2.3740954776759864</v>
      </c>
      <c r="M28" s="13"/>
      <c r="N28" s="41">
        <v>5963</v>
      </c>
      <c r="O28" s="13"/>
      <c r="P28" s="14">
        <f>N28/$J$6*100</f>
        <v>2.2866631131290434</v>
      </c>
      <c r="Q28" s="15"/>
      <c r="R28" s="16">
        <v>6220</v>
      </c>
      <c r="S28" s="13"/>
      <c r="T28" s="14">
        <f>+R28/R6*100</f>
        <v>2.4079594285935504</v>
      </c>
      <c r="U28" s="14"/>
      <c r="V28" s="16">
        <v>6149</v>
      </c>
      <c r="W28" s="13"/>
      <c r="X28" s="14">
        <f t="shared" si="8"/>
        <v>2.3739296275992</v>
      </c>
      <c r="Y28" s="13"/>
      <c r="Z28" s="16">
        <v>6263</v>
      </c>
      <c r="AA28" s="13"/>
      <c r="AB28" s="14">
        <f t="shared" si="9"/>
        <v>2.4179413331686113</v>
      </c>
      <c r="AC28" s="13"/>
    </row>
    <row r="29" spans="1:29" ht="30" customHeight="1">
      <c r="A29" s="66"/>
      <c r="B29" s="71" t="s">
        <v>19</v>
      </c>
      <c r="C29" s="72"/>
      <c r="D29" s="72"/>
      <c r="E29" s="11"/>
      <c r="F29" s="21">
        <v>9840</v>
      </c>
      <c r="G29" s="20"/>
      <c r="H29" s="22">
        <f>F29/$J$6*100</f>
        <v>3.7733967857101773</v>
      </c>
      <c r="I29" s="20"/>
      <c r="J29" s="21">
        <v>9963</v>
      </c>
      <c r="K29" s="13"/>
      <c r="L29" s="22">
        <f>J29/$J$6*100</f>
        <v>3.820564245531554</v>
      </c>
      <c r="M29" s="13"/>
      <c r="N29" s="21">
        <v>9898</v>
      </c>
      <c r="O29" s="13"/>
      <c r="P29" s="22">
        <f>N29/$J$6*100</f>
        <v>3.795638352130013</v>
      </c>
      <c r="Q29" s="15"/>
      <c r="R29" s="21">
        <v>9975</v>
      </c>
      <c r="S29" s="13"/>
      <c r="T29" s="22">
        <f>+R29/R6*100</f>
        <v>3.8616391157911036</v>
      </c>
      <c r="U29" s="22"/>
      <c r="V29" s="21">
        <v>9898</v>
      </c>
      <c r="W29" s="20"/>
      <c r="X29" s="22">
        <f t="shared" si="8"/>
        <v>3.821297032684482</v>
      </c>
      <c r="Y29" s="13"/>
      <c r="Z29" s="21">
        <v>9805</v>
      </c>
      <c r="AA29" s="20"/>
      <c r="AB29" s="22">
        <f t="shared" si="9"/>
        <v>3.7853927465620685</v>
      </c>
      <c r="AC29" s="20"/>
    </row>
    <row r="30" spans="1:29" ht="30" customHeight="1" thickBot="1">
      <c r="A30" s="68"/>
      <c r="B30" s="73" t="s">
        <v>12</v>
      </c>
      <c r="C30" s="74"/>
      <c r="D30" s="74"/>
      <c r="E30" s="31"/>
      <c r="F30" s="32">
        <f>SUM(F28:F29)</f>
        <v>15679</v>
      </c>
      <c r="G30" s="33"/>
      <c r="H30" s="34">
        <f>SUM(H28:H29)</f>
        <v>6.012508963734742</v>
      </c>
      <c r="I30" s="33"/>
      <c r="J30" s="35">
        <f>SUM(J28:J29)</f>
        <v>16154</v>
      </c>
      <c r="K30" s="36"/>
      <c r="L30" s="34">
        <f>SUM(L28:L29)</f>
        <v>6.19465972320754</v>
      </c>
      <c r="M30" s="36"/>
      <c r="N30" s="35">
        <f>SUM(N28:N29)</f>
        <v>15861</v>
      </c>
      <c r="O30" s="36"/>
      <c r="P30" s="34">
        <f>SUM(P28:P29)</f>
        <v>6.082301465259056</v>
      </c>
      <c r="Q30" s="37"/>
      <c r="R30" s="35">
        <f>SUM(R28:R29)</f>
        <v>16195</v>
      </c>
      <c r="S30" s="36"/>
      <c r="T30" s="34">
        <f>+R30/R6*100</f>
        <v>6.269598544384654</v>
      </c>
      <c r="U30" s="34"/>
      <c r="V30" s="32">
        <f>SUM(V28:V29)</f>
        <v>16047</v>
      </c>
      <c r="W30" s="33"/>
      <c r="X30" s="34">
        <f>SUM(X28:X29)</f>
        <v>6.195226660283682</v>
      </c>
      <c r="Y30" s="33"/>
      <c r="Z30" s="32">
        <f>SUM(Z28:Z29)</f>
        <v>16068</v>
      </c>
      <c r="AA30" s="33"/>
      <c r="AB30" s="34">
        <f>SUM(AB28:AB29)</f>
        <v>6.20333407973068</v>
      </c>
      <c r="AC30" s="33"/>
    </row>
    <row r="31" spans="1:28" ht="13.5">
      <c r="A31" s="2" t="s">
        <v>17</v>
      </c>
      <c r="D31" s="4"/>
      <c r="F31" s="5"/>
      <c r="G31" s="5"/>
      <c r="H31" s="5"/>
      <c r="I31" s="5"/>
      <c r="J31" s="5"/>
      <c r="K31" s="5"/>
      <c r="L31" s="5"/>
      <c r="M31" s="5"/>
      <c r="N31" s="5"/>
      <c r="O31" s="5"/>
      <c r="Q31" s="5"/>
      <c r="Y31" s="5"/>
      <c r="AB31" s="2" t="s">
        <v>37</v>
      </c>
    </row>
  </sheetData>
  <sheetProtection/>
  <mergeCells count="32">
    <mergeCell ref="B24:E24"/>
    <mergeCell ref="A4:E5"/>
    <mergeCell ref="A6:E6"/>
    <mergeCell ref="B23:E23"/>
    <mergeCell ref="A7:A24"/>
    <mergeCell ref="B7:B22"/>
    <mergeCell ref="A25:A27"/>
    <mergeCell ref="A28:A30"/>
    <mergeCell ref="B25:D25"/>
    <mergeCell ref="B26:D26"/>
    <mergeCell ref="B27:D27"/>
    <mergeCell ref="B29:D29"/>
    <mergeCell ref="B30:D30"/>
    <mergeCell ref="B28:D28"/>
    <mergeCell ref="F5:G5"/>
    <mergeCell ref="N4:Q4"/>
    <mergeCell ref="N5:O5"/>
    <mergeCell ref="P5:Q5"/>
    <mergeCell ref="H5:I5"/>
    <mergeCell ref="J4:M4"/>
    <mergeCell ref="L5:M5"/>
    <mergeCell ref="J5:K5"/>
    <mergeCell ref="F4:I4"/>
    <mergeCell ref="T5:U5"/>
    <mergeCell ref="V4:Y4"/>
    <mergeCell ref="V5:W5"/>
    <mergeCell ref="X5:Y5"/>
    <mergeCell ref="Z4:AC4"/>
    <mergeCell ref="R5:S5"/>
    <mergeCell ref="Z5:AA5"/>
    <mergeCell ref="AB5:AC5"/>
    <mergeCell ref="R4:U4"/>
  </mergeCells>
  <printOptions/>
  <pageMargins left="0.8267716535433072" right="0.8267716535433072" top="0.7480314960629921" bottom="0.7480314960629921" header="0.31496062992125984" footer="0.31496062992125984"/>
  <pageSetup horizontalDpi="600" verticalDpi="600" orientation="portrait" paperSize="9" scale="76" r:id="rId1"/>
  <colBreaks count="1" manualBreakCount="1">
    <brk id="17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2013-12-25T02:36:45Z</cp:lastPrinted>
  <dcterms:created xsi:type="dcterms:W3CDTF">2006-06-30T01:27:07Z</dcterms:created>
  <dcterms:modified xsi:type="dcterms:W3CDTF">2015-01-19T07:46:03Z</dcterms:modified>
  <cp:category/>
  <cp:version/>
  <cp:contentType/>
  <cp:contentStatus/>
</cp:coreProperties>
</file>