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10_総務課\02_管財調達係\1-9.尾三連携\01_電力協同調達\令和6年度\プロポーザル(幹事)\質問書＆回答\250210_質問書回答（最終版）\"/>
    </mc:Choice>
  </mc:AlternateContent>
  <xr:revisionPtr revIDLastSave="0" documentId="13_ncr:1_{BD43D38F-FE00-426A-A3CF-5395908B3359}" xr6:coauthVersionLast="47" xr6:coauthVersionMax="47" xr10:uidLastSave="{00000000-0000-0000-0000-000000000000}"/>
  <bookViews>
    <workbookView xWindow="30" yWindow="-16320" windowWidth="29040" windowHeight="15720" xr2:uid="{00000000-000D-0000-FFFF-FFFF00000000}"/>
  </bookViews>
  <sheets>
    <sheet name="様式２(豊明市)【修正】" sheetId="10" r:id="rId1"/>
    <sheet name="様式２(日進市)" sheetId="15" r:id="rId2"/>
    <sheet name="様式２(みよし市)【修正】" sheetId="16" r:id="rId3"/>
    <sheet name="様式２(東郷町）" sheetId="12" r:id="rId4"/>
  </sheets>
  <definedNames>
    <definedName name="_xlnm._FilterDatabase" localSheetId="1" hidden="1">'様式２(日進市)'!$B$1:$B$41</definedName>
    <definedName name="_xlnm.Print_Area" localSheetId="2">'様式２(みよし市)【修正】'!$A$1:$T$46</definedName>
    <definedName name="_xlnm.Print_Area" localSheetId="3">'様式２(東郷町）'!$A$1:$T$33</definedName>
    <definedName name="_xlnm.Print_Area" localSheetId="1">'様式２(日進市)'!$A$1:$T$40</definedName>
    <definedName name="_xlnm.Print_Area" localSheetId="0">'様式２(豊明市)【修正】'!$A$1:$T$41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4" i="16" l="1"/>
  <c r="M34" i="16"/>
  <c r="J34" i="16"/>
  <c r="H34" i="16"/>
  <c r="F34" i="16"/>
  <c r="L33" i="16"/>
  <c r="E33" i="16"/>
  <c r="P33" i="16" s="1"/>
  <c r="L32" i="16"/>
  <c r="E32" i="16"/>
  <c r="N32" i="16" s="1"/>
  <c r="P31" i="16"/>
  <c r="L31" i="16"/>
  <c r="N31" i="16" s="1"/>
  <c r="E31" i="16"/>
  <c r="L30" i="16"/>
  <c r="E30" i="16"/>
  <c r="P30" i="16" s="1"/>
  <c r="L29" i="16"/>
  <c r="E29" i="16"/>
  <c r="P29" i="16" s="1"/>
  <c r="L28" i="16"/>
  <c r="E28" i="16"/>
  <c r="P28" i="16" s="1"/>
  <c r="L27" i="16"/>
  <c r="E27" i="16"/>
  <c r="P27" i="16" s="1"/>
  <c r="L26" i="16"/>
  <c r="E26" i="16"/>
  <c r="P26" i="16" s="1"/>
  <c r="L25" i="16"/>
  <c r="E25" i="16"/>
  <c r="P25" i="16" s="1"/>
  <c r="L24" i="16"/>
  <c r="E24" i="16"/>
  <c r="P24" i="16" s="1"/>
  <c r="L23" i="16"/>
  <c r="E23" i="16"/>
  <c r="P23" i="16" s="1"/>
  <c r="P22" i="16"/>
  <c r="N22" i="16"/>
  <c r="L22" i="16"/>
  <c r="E22" i="16"/>
  <c r="L21" i="16"/>
  <c r="E21" i="16"/>
  <c r="P21" i="16" s="1"/>
  <c r="L20" i="16"/>
  <c r="E20" i="16"/>
  <c r="P20" i="16" s="1"/>
  <c r="L19" i="16"/>
  <c r="E19" i="16"/>
  <c r="P19" i="16" s="1"/>
  <c r="P18" i="16"/>
  <c r="N18" i="16"/>
  <c r="L18" i="16"/>
  <c r="E18" i="16"/>
  <c r="L17" i="16"/>
  <c r="E17" i="16"/>
  <c r="P17" i="16" s="1"/>
  <c r="N16" i="16"/>
  <c r="L16" i="16"/>
  <c r="E16" i="16"/>
  <c r="P16" i="16" s="1"/>
  <c r="L15" i="16"/>
  <c r="E15" i="16"/>
  <c r="P15" i="16" s="1"/>
  <c r="L14" i="16"/>
  <c r="E14" i="16"/>
  <c r="P14" i="16" s="1"/>
  <c r="L13" i="16"/>
  <c r="E13" i="16"/>
  <c r="P13" i="16" s="1"/>
  <c r="N12" i="16"/>
  <c r="L12" i="16"/>
  <c r="E12" i="16"/>
  <c r="P12" i="16" s="1"/>
  <c r="L11" i="16"/>
  <c r="E11" i="16"/>
  <c r="P11" i="16" s="1"/>
  <c r="L10" i="16"/>
  <c r="E10" i="16"/>
  <c r="P10" i="16" s="1"/>
  <c r="L9" i="16"/>
  <c r="E9" i="16"/>
  <c r="P9" i="16" s="1"/>
  <c r="L8" i="16"/>
  <c r="E8" i="16"/>
  <c r="P8" i="16" s="1"/>
  <c r="L7" i="16"/>
  <c r="E7" i="16"/>
  <c r="P7" i="16" s="1"/>
  <c r="N21" i="16" l="1"/>
  <c r="N25" i="16"/>
  <c r="N30" i="16"/>
  <c r="N9" i="16"/>
  <c r="N13" i="16"/>
  <c r="N10" i="16"/>
  <c r="N27" i="16"/>
  <c r="N15" i="16"/>
  <c r="N19" i="16"/>
  <c r="N7" i="16"/>
  <c r="N24" i="16"/>
  <c r="N28" i="16"/>
  <c r="N33" i="16"/>
  <c r="L34" i="16"/>
  <c r="N8" i="16"/>
  <c r="N11" i="16"/>
  <c r="N14" i="16"/>
  <c r="N17" i="16"/>
  <c r="N20" i="16"/>
  <c r="N23" i="16"/>
  <c r="N26" i="16"/>
  <c r="N29" i="16"/>
  <c r="P32" i="16"/>
  <c r="P34" i="16" s="1"/>
  <c r="N34" i="16" l="1"/>
  <c r="O28" i="15"/>
  <c r="M28" i="15"/>
  <c r="J28" i="15"/>
  <c r="H28" i="15"/>
  <c r="F28" i="15"/>
  <c r="P27" i="15"/>
  <c r="L27" i="15"/>
  <c r="N27" i="15" s="1"/>
  <c r="E27" i="15"/>
  <c r="L26" i="15"/>
  <c r="E26" i="15"/>
  <c r="N26" i="15" s="1"/>
  <c r="P25" i="15"/>
  <c r="L25" i="15"/>
  <c r="N25" i="15" s="1"/>
  <c r="E25" i="15"/>
  <c r="L24" i="15"/>
  <c r="E24" i="15"/>
  <c r="N24" i="15" s="1"/>
  <c r="L23" i="15"/>
  <c r="E23" i="15"/>
  <c r="P23" i="15" s="1"/>
  <c r="P22" i="15"/>
  <c r="L22" i="15"/>
  <c r="E22" i="15"/>
  <c r="N22" i="15" s="1"/>
  <c r="L21" i="15"/>
  <c r="E21" i="15"/>
  <c r="P21" i="15" s="1"/>
  <c r="P20" i="15"/>
  <c r="L20" i="15"/>
  <c r="E20" i="15"/>
  <c r="N20" i="15" s="1"/>
  <c r="L19" i="15"/>
  <c r="E19" i="15"/>
  <c r="P19" i="15" s="1"/>
  <c r="L18" i="15"/>
  <c r="E18" i="15"/>
  <c r="N18" i="15" s="1"/>
  <c r="L17" i="15"/>
  <c r="E17" i="15"/>
  <c r="P17" i="15" s="1"/>
  <c r="L16" i="15"/>
  <c r="E16" i="15"/>
  <c r="N16" i="15" s="1"/>
  <c r="L15" i="15"/>
  <c r="E15" i="15"/>
  <c r="P15" i="15" s="1"/>
  <c r="L14" i="15"/>
  <c r="E14" i="15"/>
  <c r="N14" i="15" s="1"/>
  <c r="P13" i="15"/>
  <c r="L13" i="15"/>
  <c r="N13" i="15" s="1"/>
  <c r="E13" i="15"/>
  <c r="L12" i="15"/>
  <c r="E12" i="15"/>
  <c r="N12" i="15" s="1"/>
  <c r="P11" i="15"/>
  <c r="L11" i="15"/>
  <c r="N11" i="15" s="1"/>
  <c r="E11" i="15"/>
  <c r="L10" i="15"/>
  <c r="E10" i="15"/>
  <c r="N10" i="15" s="1"/>
  <c r="L9" i="15"/>
  <c r="E9" i="15"/>
  <c r="P9" i="15" s="1"/>
  <c r="P8" i="15"/>
  <c r="L8" i="15"/>
  <c r="E8" i="15"/>
  <c r="N8" i="15" s="1"/>
  <c r="L7" i="15"/>
  <c r="E7" i="15"/>
  <c r="P7" i="15" s="1"/>
  <c r="N9" i="15" l="1"/>
  <c r="P18" i="15"/>
  <c r="L28" i="15"/>
  <c r="P16" i="15"/>
  <c r="N21" i="15"/>
  <c r="P12" i="15"/>
  <c r="N17" i="15"/>
  <c r="P26" i="15"/>
  <c r="N23" i="15"/>
  <c r="P14" i="15"/>
  <c r="N19" i="15"/>
  <c r="P10" i="15"/>
  <c r="P28" i="15" s="1"/>
  <c r="N15" i="15"/>
  <c r="P24" i="15"/>
  <c r="N7" i="15"/>
  <c r="N28" i="15" l="1"/>
  <c r="E7" i="12"/>
  <c r="O21" i="12"/>
  <c r="M21" i="12"/>
  <c r="J21" i="12"/>
  <c r="H21" i="12"/>
  <c r="F21" i="12"/>
  <c r="L20" i="12"/>
  <c r="E20" i="12"/>
  <c r="L19" i="12"/>
  <c r="E19" i="12"/>
  <c r="P19" i="12" s="1"/>
  <c r="L18" i="12"/>
  <c r="E18" i="12"/>
  <c r="L17" i="12"/>
  <c r="E17" i="12"/>
  <c r="P17" i="12" s="1"/>
  <c r="L16" i="12"/>
  <c r="E16" i="12"/>
  <c r="L15" i="12"/>
  <c r="E15" i="12"/>
  <c r="P15" i="12" s="1"/>
  <c r="L14" i="12"/>
  <c r="E14" i="12"/>
  <c r="L13" i="12"/>
  <c r="E13" i="12"/>
  <c r="P13" i="12" s="1"/>
  <c r="L12" i="12"/>
  <c r="E12" i="12"/>
  <c r="L11" i="12"/>
  <c r="E11" i="12"/>
  <c r="P11" i="12" s="1"/>
  <c r="L10" i="12"/>
  <c r="E10" i="12"/>
  <c r="L9" i="12"/>
  <c r="E9" i="12"/>
  <c r="P9" i="12" s="1"/>
  <c r="L8" i="12"/>
  <c r="E8" i="12"/>
  <c r="L7" i="12"/>
  <c r="O29" i="10"/>
  <c r="M29" i="10"/>
  <c r="J29" i="10"/>
  <c r="H29" i="10"/>
  <c r="F29" i="10"/>
  <c r="L28" i="10"/>
  <c r="E28" i="10"/>
  <c r="P28" i="10" s="1"/>
  <c r="L27" i="10"/>
  <c r="E27" i="10"/>
  <c r="P27" i="10" s="1"/>
  <c r="L26" i="10"/>
  <c r="E26" i="10"/>
  <c r="P26" i="10" s="1"/>
  <c r="L25" i="10"/>
  <c r="E25" i="10"/>
  <c r="P25" i="10" s="1"/>
  <c r="L24" i="10"/>
  <c r="E24" i="10"/>
  <c r="P24" i="10" s="1"/>
  <c r="L23" i="10"/>
  <c r="E23" i="10"/>
  <c r="P23" i="10" s="1"/>
  <c r="L22" i="10"/>
  <c r="E22" i="10"/>
  <c r="P22" i="10" s="1"/>
  <c r="L21" i="10"/>
  <c r="E21" i="10"/>
  <c r="P21" i="10" s="1"/>
  <c r="L20" i="10"/>
  <c r="E20" i="10"/>
  <c r="P20" i="10" s="1"/>
  <c r="L19" i="10"/>
  <c r="E19" i="10"/>
  <c r="P19" i="10" s="1"/>
  <c r="L18" i="10"/>
  <c r="E18" i="10"/>
  <c r="P18" i="10" s="1"/>
  <c r="L17" i="10"/>
  <c r="E17" i="10"/>
  <c r="P17" i="10" s="1"/>
  <c r="L16" i="10"/>
  <c r="E16" i="10"/>
  <c r="P16" i="10" s="1"/>
  <c r="L15" i="10"/>
  <c r="E15" i="10"/>
  <c r="P15" i="10" s="1"/>
  <c r="L14" i="10"/>
  <c r="E14" i="10"/>
  <c r="P14" i="10" s="1"/>
  <c r="L13" i="10"/>
  <c r="E13" i="10"/>
  <c r="P13" i="10" s="1"/>
  <c r="L12" i="10"/>
  <c r="E12" i="10"/>
  <c r="P12" i="10" s="1"/>
  <c r="L11" i="10"/>
  <c r="E11" i="10"/>
  <c r="P11" i="10" s="1"/>
  <c r="L10" i="10"/>
  <c r="E10" i="10"/>
  <c r="P10" i="10" s="1"/>
  <c r="L9" i="10"/>
  <c r="E9" i="10"/>
  <c r="P9" i="10" s="1"/>
  <c r="L8" i="10"/>
  <c r="E8" i="10"/>
  <c r="L7" i="10"/>
  <c r="E7" i="10"/>
  <c r="P7" i="10" s="1"/>
  <c r="N12" i="12" l="1"/>
  <c r="P12" i="12" s="1"/>
  <c r="N20" i="12"/>
  <c r="P20" i="12" s="1"/>
  <c r="N9" i="12"/>
  <c r="N17" i="12"/>
  <c r="N15" i="12"/>
  <c r="N7" i="12"/>
  <c r="L21" i="12"/>
  <c r="P7" i="12"/>
  <c r="N16" i="12"/>
  <c r="P16" i="12" s="1"/>
  <c r="N19" i="12"/>
  <c r="N10" i="12"/>
  <c r="P10" i="12" s="1"/>
  <c r="N13" i="12"/>
  <c r="N8" i="12"/>
  <c r="P8" i="12" s="1"/>
  <c r="N11" i="12"/>
  <c r="N14" i="12"/>
  <c r="P14" i="12" s="1"/>
  <c r="N18" i="12"/>
  <c r="P18" i="12" s="1"/>
  <c r="N8" i="10"/>
  <c r="N26" i="10"/>
  <c r="N18" i="10"/>
  <c r="N9" i="10"/>
  <c r="N12" i="10"/>
  <c r="N15" i="10"/>
  <c r="N23" i="10"/>
  <c r="L29" i="10"/>
  <c r="N21" i="10"/>
  <c r="N7" i="10"/>
  <c r="N16" i="10"/>
  <c r="N22" i="10"/>
  <c r="N27" i="10"/>
  <c r="N11" i="10"/>
  <c r="N14" i="10"/>
  <c r="N17" i="10"/>
  <c r="N20" i="10"/>
  <c r="N25" i="10"/>
  <c r="N28" i="10"/>
  <c r="P8" i="10"/>
  <c r="P29" i="10" s="1"/>
  <c r="N13" i="10"/>
  <c r="N19" i="10"/>
  <c r="N24" i="10"/>
  <c r="N10" i="10"/>
  <c r="N21" i="12" l="1"/>
  <c r="P21" i="12"/>
  <c r="N29" i="10"/>
</calcChain>
</file>

<file path=xl/sharedStrings.xml><?xml version="1.0" encoding="utf-8"?>
<sst xmlns="http://schemas.openxmlformats.org/spreadsheetml/2006/main" count="489" uniqueCount="186">
  <si>
    <t>施設名称</t>
    <rPh sb="0" eb="2">
      <t>シセツ</t>
    </rPh>
    <rPh sb="2" eb="4">
      <t>メイショウ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</si>
  <si>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</si>
  <si>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</si>
  <si>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年間　　　ＥＳＰ　　料金</t>
    <rPh sb="0" eb="2">
      <t>ネンカン</t>
    </rPh>
    <rPh sb="10" eb="12">
      <t>リョウキン</t>
    </rPh>
    <phoneticPr fontId="3"/>
  </si>
  <si>
    <t>年間電気料金</t>
    <rPh sb="0" eb="2">
      <t>ネンカン</t>
    </rPh>
    <rPh sb="2" eb="4">
      <t>デンキ</t>
    </rPh>
    <rPh sb="4" eb="6">
      <t>リョウキン</t>
    </rPh>
    <phoneticPr fontId="3"/>
  </si>
  <si>
    <t>想定年間　　　　電気料金</t>
    <rPh sb="0" eb="2">
      <t>ソウテイ</t>
    </rPh>
    <rPh sb="2" eb="4">
      <t>ネンカン</t>
    </rPh>
    <rPh sb="8" eb="10">
      <t>デンキ</t>
    </rPh>
    <rPh sb="10" eb="12">
      <t>リョウキン</t>
    </rPh>
    <phoneticPr fontId="3"/>
  </si>
  <si>
    <t>効果見込額</t>
    <rPh sb="0" eb="2">
      <t>コウカ</t>
    </rPh>
    <rPh sb="2" eb="4">
      <t>ミコミ</t>
    </rPh>
    <rPh sb="4" eb="5">
      <t>ガク</t>
    </rPh>
    <phoneticPr fontId="3"/>
  </si>
  <si>
    <t>長期割引以外の割引</t>
    <rPh sb="0" eb="2">
      <t>チョウキ</t>
    </rPh>
    <rPh sb="2" eb="4">
      <t>ワリビキ</t>
    </rPh>
    <rPh sb="4" eb="6">
      <t>イガイ</t>
    </rPh>
    <rPh sb="7" eb="9">
      <t>ワリビキ</t>
    </rPh>
    <phoneticPr fontId="3"/>
  </si>
  <si>
    <t>契約電力</t>
    <rPh sb="0" eb="2">
      <t>ケイヤク</t>
    </rPh>
    <rPh sb="2" eb="4">
      <t>デンリョク</t>
    </rPh>
    <phoneticPr fontId="3"/>
  </si>
  <si>
    <t>単価</t>
    <rPh sb="0" eb="2">
      <t>タンカ</t>
    </rPh>
    <phoneticPr fontId="3"/>
  </si>
  <si>
    <t>基本料金（年間）　　　</t>
    <rPh sb="0" eb="2">
      <t>キホン</t>
    </rPh>
    <rPh sb="2" eb="4">
      <t>リョウキン</t>
    </rPh>
    <rPh sb="5" eb="7">
      <t>ネンカン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</si>
  <si>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</si>
  <si>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電力量料金(年間）</t>
    <rPh sb="0" eb="2">
      <t>デンリョク</t>
    </rPh>
    <rPh sb="2" eb="3">
      <t>リョウ</t>
    </rPh>
    <rPh sb="3" eb="5">
      <t>リョウキン</t>
    </rPh>
    <rPh sb="6" eb="8">
      <t>ネンカン</t>
    </rPh>
    <phoneticPr fontId="3"/>
  </si>
  <si>
    <t>夏季</t>
    <rPh sb="0" eb="2">
      <t>カキ</t>
    </rPh>
    <phoneticPr fontId="3"/>
  </si>
  <si>
    <t>その他季</t>
    <rPh sb="2" eb="3">
      <t>タ</t>
    </rPh>
    <rPh sb="3" eb="4">
      <t>キ</t>
    </rPh>
    <phoneticPr fontId="3"/>
  </si>
  <si>
    <t>昼間時間</t>
    <rPh sb="0" eb="2">
      <t>ヒルマ</t>
    </rPh>
    <rPh sb="2" eb="4">
      <t>ジカン</t>
    </rPh>
    <phoneticPr fontId="3"/>
  </si>
  <si>
    <t>夜間時間</t>
    <rPh sb="0" eb="2">
      <t>ヤカン</t>
    </rPh>
    <rPh sb="2" eb="4">
      <t>ジカン</t>
    </rPh>
    <phoneticPr fontId="3"/>
  </si>
  <si>
    <t>重負荷時間</t>
    <rPh sb="0" eb="1">
      <t>ジュウ</t>
    </rPh>
    <rPh sb="1" eb="3">
      <t>フカ</t>
    </rPh>
    <rPh sb="3" eb="5">
      <t>ジカン</t>
    </rPh>
    <phoneticPr fontId="3"/>
  </si>
  <si>
    <t>平日夏季</t>
    <rPh sb="0" eb="2">
      <t>ヘイジツ</t>
    </rPh>
    <rPh sb="2" eb="4">
      <t>カキ</t>
    </rPh>
    <phoneticPr fontId="3"/>
  </si>
  <si>
    <t>平日その他季</t>
    <rPh sb="0" eb="2">
      <t>ヘイジツ</t>
    </rPh>
    <rPh sb="4" eb="5">
      <t>タ</t>
    </rPh>
    <rPh sb="5" eb="6">
      <t>キ</t>
    </rPh>
    <phoneticPr fontId="3"/>
  </si>
  <si>
    <t>休日</t>
    <rPh sb="0" eb="2">
      <t>キュウジツ</t>
    </rPh>
    <phoneticPr fontId="3"/>
  </si>
  <si>
    <t>（円/ｋｗ）</t>
    <rPh sb="1" eb="2">
      <t>エン</t>
    </rPh>
    <phoneticPr fontId="3"/>
  </si>
  <si>
    <t>（円）</t>
    <rPh sb="1" eb="2">
      <t>エン</t>
    </rPh>
    <phoneticPr fontId="3"/>
  </si>
  <si>
    <t>（kwh）</t>
    <phoneticPr fontId="3"/>
  </si>
  <si>
    <t>合計</t>
    <rPh sb="0" eb="2">
      <t>ゴウケイ</t>
    </rPh>
    <phoneticPr fontId="3"/>
  </si>
  <si>
    <t>※塗りつぶしのセルについて記入すること</t>
    <rPh sb="1" eb="2">
      <t>ヌ</t>
    </rPh>
    <rPh sb="13" eb="15">
      <t>キニュウ</t>
    </rPh>
    <phoneticPr fontId="3"/>
  </si>
  <si>
    <t>※提案しない施設については削減効果に「０」と記入する</t>
    <rPh sb="1" eb="3">
      <t>テイアン</t>
    </rPh>
    <rPh sb="6" eb="8">
      <t>シセツ</t>
    </rPh>
    <rPh sb="13" eb="15">
      <t>サクゲン</t>
    </rPh>
    <rPh sb="15" eb="17">
      <t>コウカ</t>
    </rPh>
    <rPh sb="22" eb="24">
      <t>キニュウ</t>
    </rPh>
    <phoneticPr fontId="3"/>
  </si>
  <si>
    <t>※ＥＳＰ料金が不要な場合はＥＳＰ料金襴に「０」を記入する</t>
    <rPh sb="4" eb="6">
      <t>リョウキン</t>
    </rPh>
    <rPh sb="7" eb="9">
      <t>フヨウ</t>
    </rPh>
    <rPh sb="10" eb="12">
      <t>バアイ</t>
    </rPh>
    <rPh sb="16" eb="17">
      <t>リョウ</t>
    </rPh>
    <rPh sb="17" eb="19">
      <t>キンラン</t>
    </rPh>
    <rPh sb="24" eb="26">
      <t>キニュウ</t>
    </rPh>
    <phoneticPr fontId="3"/>
  </si>
  <si>
    <t>※想定電力料金並びに提案電力料金には、燃料費調整額、再生可能エネルギー促進賦課金は考慮しないものとする。</t>
    <rPh sb="1" eb="3">
      <t>ソウテイ</t>
    </rPh>
    <rPh sb="3" eb="5">
      <t>デンリョク</t>
    </rPh>
    <rPh sb="5" eb="7">
      <t>リョウキン</t>
    </rPh>
    <rPh sb="7" eb="8">
      <t>ナラ</t>
    </rPh>
    <rPh sb="10" eb="12">
      <t>テイアン</t>
    </rPh>
    <rPh sb="12" eb="14">
      <t>デンリョク</t>
    </rPh>
    <rPh sb="14" eb="16">
      <t>リョウキン</t>
    </rPh>
    <rPh sb="19" eb="22">
      <t>ネンリョウヒ</t>
    </rPh>
    <rPh sb="22" eb="24">
      <t>チョウセイ</t>
    </rPh>
    <rPh sb="24" eb="25">
      <t>ガク</t>
    </rPh>
    <rPh sb="26" eb="28">
      <t>サイセイ</t>
    </rPh>
    <rPh sb="28" eb="30">
      <t>カノウ</t>
    </rPh>
    <rPh sb="35" eb="37">
      <t>ソクシン</t>
    </rPh>
    <rPh sb="37" eb="40">
      <t>フカキン</t>
    </rPh>
    <rPh sb="41" eb="43">
      <t>コウリョ</t>
    </rPh>
    <phoneticPr fontId="3"/>
  </si>
  <si>
    <t>名称</t>
    <rPh sb="0" eb="2">
      <t>メイショウ</t>
    </rPh>
    <phoneticPr fontId="3"/>
  </si>
  <si>
    <t>記入欄</t>
    <rPh sb="0" eb="2">
      <t>キニュウ</t>
    </rPh>
    <rPh sb="2" eb="3">
      <t>ラン</t>
    </rPh>
    <phoneticPr fontId="3"/>
  </si>
  <si>
    <t>燃料費調整額</t>
    <rPh sb="0" eb="2">
      <t>ネンリョウ</t>
    </rPh>
    <rPh sb="2" eb="3">
      <t>ヒ</t>
    </rPh>
    <rPh sb="3" eb="5">
      <t>チョウセイ</t>
    </rPh>
    <rPh sb="5" eb="6">
      <t>ガク</t>
    </rPh>
    <phoneticPr fontId="3"/>
  </si>
  <si>
    <t>再生可能エネルギー促進賦課金</t>
    <rPh sb="0" eb="2">
      <t>サイセイ</t>
    </rPh>
    <rPh sb="2" eb="4">
      <t>カノウ</t>
    </rPh>
    <rPh sb="9" eb="11">
      <t>ソクシン</t>
    </rPh>
    <rPh sb="11" eb="13">
      <t>フカ</t>
    </rPh>
    <rPh sb="13" eb="14">
      <t>キン</t>
    </rPh>
    <phoneticPr fontId="3"/>
  </si>
  <si>
    <t>①</t>
    <phoneticPr fontId="3"/>
  </si>
  <si>
    <t>③</t>
    <phoneticPr fontId="3"/>
  </si>
  <si>
    <t>①+②+③＝④</t>
    <phoneticPr fontId="3"/>
  </si>
  <si>
    <t>（ｋｗ）</t>
    <phoneticPr fontId="3"/>
  </si>
  <si>
    <t>②</t>
    <phoneticPr fontId="3"/>
  </si>
  <si>
    <t>⑤</t>
    <phoneticPr fontId="3"/>
  </si>
  <si>
    <t>⑤-④</t>
    <phoneticPr fontId="3"/>
  </si>
  <si>
    <t>みよし市役所本庁舎</t>
    <rPh sb="3" eb="4">
      <t>シ</t>
    </rPh>
    <rPh sb="4" eb="6">
      <t>ヤクショ</t>
    </rPh>
    <rPh sb="6" eb="7">
      <t>ホン</t>
    </rPh>
    <rPh sb="7" eb="9">
      <t>チョウシャ</t>
    </rPh>
    <phoneticPr fontId="3"/>
  </si>
  <si>
    <t>高圧業務用電力　ＦＲプランＢ</t>
    <rPh sb="0" eb="2">
      <t>コウアツ</t>
    </rPh>
    <rPh sb="2" eb="5">
      <t>ギョウムヨウ</t>
    </rPh>
    <rPh sb="5" eb="7">
      <t>デンリョク</t>
    </rPh>
    <phoneticPr fontId="3"/>
  </si>
  <si>
    <t>みよし市役所本庁舎（予備線）</t>
    <rPh sb="3" eb="4">
      <t>シ</t>
    </rPh>
    <rPh sb="4" eb="6">
      <t>ヤクショ</t>
    </rPh>
    <rPh sb="6" eb="9">
      <t>ホンチョウシャ</t>
    </rPh>
    <rPh sb="10" eb="12">
      <t>ヨビ</t>
    </rPh>
    <rPh sb="12" eb="13">
      <t>セン</t>
    </rPh>
    <phoneticPr fontId="3"/>
  </si>
  <si>
    <t>予備電力　予備線</t>
    <rPh sb="0" eb="2">
      <t>ヨビ</t>
    </rPh>
    <rPh sb="2" eb="4">
      <t>デンリョク</t>
    </rPh>
    <rPh sb="5" eb="7">
      <t>ヨビ</t>
    </rPh>
    <rPh sb="7" eb="8">
      <t>セン</t>
    </rPh>
    <phoneticPr fontId="3"/>
  </si>
  <si>
    <t>みよし市カリヨンハウス</t>
    <rPh sb="3" eb="4">
      <t>シ</t>
    </rPh>
    <phoneticPr fontId="3"/>
  </si>
  <si>
    <t>高圧業務用電力　ＦＲプランＡ</t>
    <rPh sb="0" eb="2">
      <t>コウアツ</t>
    </rPh>
    <rPh sb="2" eb="5">
      <t>ギョウムヨウ</t>
    </rPh>
    <rPh sb="5" eb="7">
      <t>デンリョク</t>
    </rPh>
    <phoneticPr fontId="3"/>
  </si>
  <si>
    <t>みよし市市民活動センター</t>
    <rPh sb="3" eb="4">
      <t>シ</t>
    </rPh>
    <rPh sb="4" eb="6">
      <t>シミン</t>
    </rPh>
    <rPh sb="6" eb="8">
      <t>カツドウ</t>
    </rPh>
    <phoneticPr fontId="3"/>
  </si>
  <si>
    <t>みよし市立福祉センター</t>
    <rPh sb="3" eb="4">
      <t>シ</t>
    </rPh>
    <rPh sb="4" eb="5">
      <t>リツ</t>
    </rPh>
    <rPh sb="5" eb="7">
      <t>フクシ</t>
    </rPh>
    <phoneticPr fontId="3"/>
  </si>
  <si>
    <t>三好公園野球場</t>
    <rPh sb="0" eb="2">
      <t>ミヨシ</t>
    </rPh>
    <rPh sb="2" eb="4">
      <t>コウエン</t>
    </rPh>
    <rPh sb="4" eb="7">
      <t>ヤキュウジョウ</t>
    </rPh>
    <phoneticPr fontId="3"/>
  </si>
  <si>
    <t>三好公園陸上競技場</t>
    <rPh sb="0" eb="2">
      <t>ミヨシ</t>
    </rPh>
    <rPh sb="2" eb="4">
      <t>コウエン</t>
    </rPh>
    <rPh sb="4" eb="6">
      <t>リクジョウ</t>
    </rPh>
    <rPh sb="6" eb="9">
      <t>キョウギジョウ</t>
    </rPh>
    <phoneticPr fontId="3"/>
  </si>
  <si>
    <t>三好公園総合体育館</t>
    <rPh sb="0" eb="2">
      <t>ミヨシ</t>
    </rPh>
    <rPh sb="2" eb="4">
      <t>コウエン</t>
    </rPh>
    <rPh sb="4" eb="6">
      <t>ソウゴウ</t>
    </rPh>
    <rPh sb="6" eb="9">
      <t>タイイクカン</t>
    </rPh>
    <phoneticPr fontId="3"/>
  </si>
  <si>
    <t>黒笹公園</t>
    <rPh sb="0" eb="2">
      <t>クロザサ</t>
    </rPh>
    <rPh sb="2" eb="4">
      <t>コウエン</t>
    </rPh>
    <phoneticPr fontId="3"/>
  </si>
  <si>
    <t>みよし市立中部小学校</t>
    <rPh sb="3" eb="4">
      <t>シ</t>
    </rPh>
    <rPh sb="4" eb="5">
      <t>リツ</t>
    </rPh>
    <rPh sb="5" eb="7">
      <t>チュウブ</t>
    </rPh>
    <rPh sb="7" eb="10">
      <t>ショウガッコウ</t>
    </rPh>
    <phoneticPr fontId="3"/>
  </si>
  <si>
    <t>みよし市立北部小学校</t>
    <rPh sb="3" eb="4">
      <t>シ</t>
    </rPh>
    <rPh sb="4" eb="5">
      <t>リツ</t>
    </rPh>
    <rPh sb="5" eb="7">
      <t>ホクブ</t>
    </rPh>
    <rPh sb="7" eb="10">
      <t>ショウガッコウ</t>
    </rPh>
    <phoneticPr fontId="3"/>
  </si>
  <si>
    <t>みよし市立南部小学校</t>
    <rPh sb="3" eb="4">
      <t>シ</t>
    </rPh>
    <rPh sb="4" eb="5">
      <t>リツ</t>
    </rPh>
    <rPh sb="5" eb="7">
      <t>ナンブ</t>
    </rPh>
    <rPh sb="7" eb="10">
      <t>ショウガッコウ</t>
    </rPh>
    <phoneticPr fontId="3"/>
  </si>
  <si>
    <t>みよし市立天王小学校</t>
    <rPh sb="3" eb="4">
      <t>シ</t>
    </rPh>
    <rPh sb="4" eb="5">
      <t>リツ</t>
    </rPh>
    <rPh sb="5" eb="7">
      <t>テンノウ</t>
    </rPh>
    <rPh sb="7" eb="10">
      <t>ショウガッコウ</t>
    </rPh>
    <phoneticPr fontId="3"/>
  </si>
  <si>
    <t>みよし市立三吉小学校</t>
    <rPh sb="3" eb="4">
      <t>シ</t>
    </rPh>
    <rPh sb="4" eb="5">
      <t>リツ</t>
    </rPh>
    <rPh sb="5" eb="6">
      <t>サン</t>
    </rPh>
    <rPh sb="6" eb="7">
      <t>キチ</t>
    </rPh>
    <rPh sb="7" eb="10">
      <t>ショウガッコウ</t>
    </rPh>
    <phoneticPr fontId="3"/>
  </si>
  <si>
    <t>みよし市立三好丘小学校</t>
    <rPh sb="3" eb="4">
      <t>シ</t>
    </rPh>
    <rPh sb="4" eb="5">
      <t>リツ</t>
    </rPh>
    <rPh sb="5" eb="7">
      <t>ミヨシ</t>
    </rPh>
    <rPh sb="7" eb="8">
      <t>オカ</t>
    </rPh>
    <rPh sb="8" eb="11">
      <t>ショウガッコウ</t>
    </rPh>
    <phoneticPr fontId="3"/>
  </si>
  <si>
    <t>みよし市立緑丘小学校</t>
    <rPh sb="3" eb="4">
      <t>シ</t>
    </rPh>
    <rPh sb="4" eb="5">
      <t>リツ</t>
    </rPh>
    <rPh sb="5" eb="6">
      <t>ミドリ</t>
    </rPh>
    <rPh sb="6" eb="7">
      <t>オカ</t>
    </rPh>
    <rPh sb="7" eb="10">
      <t>ショウガッコウ</t>
    </rPh>
    <phoneticPr fontId="3"/>
  </si>
  <si>
    <t>みよし市立黒笹小学校</t>
    <rPh sb="3" eb="4">
      <t>シ</t>
    </rPh>
    <rPh sb="4" eb="5">
      <t>リツ</t>
    </rPh>
    <rPh sb="5" eb="7">
      <t>クロザサ</t>
    </rPh>
    <rPh sb="7" eb="10">
      <t>ショウガッコウ</t>
    </rPh>
    <phoneticPr fontId="3"/>
  </si>
  <si>
    <t>みよし市立三好中学校</t>
    <rPh sb="3" eb="4">
      <t>シ</t>
    </rPh>
    <rPh sb="4" eb="5">
      <t>リツ</t>
    </rPh>
    <rPh sb="5" eb="7">
      <t>ミヨシ</t>
    </rPh>
    <rPh sb="7" eb="10">
      <t>チュウガッコウ</t>
    </rPh>
    <phoneticPr fontId="3"/>
  </si>
  <si>
    <t>みよし市立北中学校</t>
    <rPh sb="3" eb="4">
      <t>シ</t>
    </rPh>
    <rPh sb="4" eb="5">
      <t>リツ</t>
    </rPh>
    <rPh sb="5" eb="6">
      <t>キタ</t>
    </rPh>
    <rPh sb="6" eb="9">
      <t>チュウガッコウ</t>
    </rPh>
    <phoneticPr fontId="3"/>
  </si>
  <si>
    <t>みよし市立南中学校</t>
    <rPh sb="3" eb="4">
      <t>シ</t>
    </rPh>
    <rPh sb="4" eb="5">
      <t>リツ</t>
    </rPh>
    <rPh sb="5" eb="6">
      <t>ミナミ</t>
    </rPh>
    <rPh sb="6" eb="9">
      <t>チュウガッコウ</t>
    </rPh>
    <phoneticPr fontId="3"/>
  </si>
  <si>
    <t>みよし市立三好丘中学校</t>
    <rPh sb="3" eb="4">
      <t>シ</t>
    </rPh>
    <rPh sb="4" eb="5">
      <t>リツ</t>
    </rPh>
    <rPh sb="5" eb="7">
      <t>ミヨシ</t>
    </rPh>
    <rPh sb="7" eb="8">
      <t>オカ</t>
    </rPh>
    <rPh sb="8" eb="11">
      <t>チュウガッコウ</t>
    </rPh>
    <phoneticPr fontId="3"/>
  </si>
  <si>
    <t>みよし市立学校給食センター</t>
    <rPh sb="3" eb="4">
      <t>シ</t>
    </rPh>
    <rPh sb="4" eb="5">
      <t>リツ</t>
    </rPh>
    <rPh sb="5" eb="7">
      <t>ガッコウ</t>
    </rPh>
    <rPh sb="7" eb="9">
      <t>キュウショク</t>
    </rPh>
    <phoneticPr fontId="3"/>
  </si>
  <si>
    <t>高圧電力第２種　プランＬ</t>
    <rPh sb="0" eb="2">
      <t>コウアツ</t>
    </rPh>
    <rPh sb="2" eb="4">
      <t>デンリョク</t>
    </rPh>
    <rPh sb="4" eb="5">
      <t>ダイ</t>
    </rPh>
    <rPh sb="6" eb="7">
      <t>シュ</t>
    </rPh>
    <phoneticPr fontId="3"/>
  </si>
  <si>
    <t>みよし市旭グラウンド</t>
    <rPh sb="3" eb="4">
      <t>シ</t>
    </rPh>
    <rPh sb="4" eb="5">
      <t>アサヒ</t>
    </rPh>
    <phoneticPr fontId="3"/>
  </si>
  <si>
    <t>みよし市図書館学習交流プラザ</t>
    <rPh sb="3" eb="4">
      <t>シ</t>
    </rPh>
    <rPh sb="4" eb="7">
      <t>トショカン</t>
    </rPh>
    <rPh sb="7" eb="9">
      <t>ガクシュウ</t>
    </rPh>
    <rPh sb="9" eb="11">
      <t>コウリュウ</t>
    </rPh>
    <phoneticPr fontId="3"/>
  </si>
  <si>
    <t>高圧業務用電力　ＷＥプランＢ</t>
    <rPh sb="0" eb="2">
      <t>コウアツ</t>
    </rPh>
    <rPh sb="2" eb="5">
      <t>ギョウムヨウ</t>
    </rPh>
    <rPh sb="5" eb="7">
      <t>デンリョク</t>
    </rPh>
    <phoneticPr fontId="3"/>
  </si>
  <si>
    <t>みよし市民病院</t>
    <rPh sb="3" eb="5">
      <t>シミン</t>
    </rPh>
    <rPh sb="5" eb="7">
      <t>ビョウイン</t>
    </rPh>
    <phoneticPr fontId="3"/>
  </si>
  <si>
    <t>高圧業務用電力　ＴОＵ２</t>
    <rPh sb="0" eb="2">
      <t>コウアツ</t>
    </rPh>
    <rPh sb="2" eb="5">
      <t>ギョウムヨウ</t>
    </rPh>
    <rPh sb="5" eb="7">
      <t>デンリョク</t>
    </rPh>
    <phoneticPr fontId="3"/>
  </si>
  <si>
    <t>みよし市民病院（予備線）</t>
    <rPh sb="3" eb="5">
      <t>シミン</t>
    </rPh>
    <rPh sb="5" eb="7">
      <t>ビョウイン</t>
    </rPh>
    <rPh sb="8" eb="10">
      <t>ヨビ</t>
    </rPh>
    <rPh sb="10" eb="11">
      <t>セン</t>
    </rPh>
    <phoneticPr fontId="3"/>
  </si>
  <si>
    <t>東郷町役場庁舎</t>
    <rPh sb="0" eb="3">
      <t>トウゴウチョウ</t>
    </rPh>
    <rPh sb="3" eb="5">
      <t>ヤクバ</t>
    </rPh>
    <rPh sb="5" eb="7">
      <t>チョウシャ</t>
    </rPh>
    <phoneticPr fontId="3"/>
  </si>
  <si>
    <t>給食センター</t>
    <rPh sb="0" eb="2">
      <t>キュウショク</t>
    </rPh>
    <phoneticPr fontId="3"/>
  </si>
  <si>
    <t>東郷診療所</t>
    <rPh sb="0" eb="2">
      <t>トウゴウ</t>
    </rPh>
    <rPh sb="2" eb="5">
      <t>シンリョウジョ</t>
    </rPh>
    <phoneticPr fontId="3"/>
  </si>
  <si>
    <t>愛知池運動公園</t>
    <rPh sb="0" eb="2">
      <t>アイチ</t>
    </rPh>
    <rPh sb="2" eb="3">
      <t>イケ</t>
    </rPh>
    <rPh sb="3" eb="7">
      <t>ウンドウコウエン</t>
    </rPh>
    <phoneticPr fontId="3"/>
  </si>
  <si>
    <t>東郷中学校</t>
    <rPh sb="0" eb="2">
      <t>トウゴウ</t>
    </rPh>
    <rPh sb="2" eb="5">
      <t>チュウガッコウ</t>
    </rPh>
    <phoneticPr fontId="3"/>
  </si>
  <si>
    <t>春木中学校</t>
    <rPh sb="0" eb="2">
      <t>ハルキ</t>
    </rPh>
    <rPh sb="2" eb="5">
      <t>チュウガッコウ</t>
    </rPh>
    <phoneticPr fontId="3"/>
  </si>
  <si>
    <t>諸輪中学校</t>
    <rPh sb="0" eb="2">
      <t>モロワ</t>
    </rPh>
    <rPh sb="2" eb="5">
      <t>チュウガッコウ</t>
    </rPh>
    <phoneticPr fontId="3"/>
  </si>
  <si>
    <t>東郷小学校</t>
    <rPh sb="0" eb="2">
      <t>トウゴウ</t>
    </rPh>
    <rPh sb="2" eb="5">
      <t>ショウガッコウ</t>
    </rPh>
    <phoneticPr fontId="3"/>
  </si>
  <si>
    <t>春木台小学校</t>
    <rPh sb="0" eb="3">
      <t>ハルキダイ</t>
    </rPh>
    <rPh sb="3" eb="6">
      <t>ショウガッコウ</t>
    </rPh>
    <phoneticPr fontId="3"/>
  </si>
  <si>
    <t>諸輪小学校</t>
    <rPh sb="0" eb="2">
      <t>モロワ</t>
    </rPh>
    <rPh sb="2" eb="5">
      <t>ショウガッコウ</t>
    </rPh>
    <phoneticPr fontId="3"/>
  </si>
  <si>
    <t>兵庫小学校</t>
    <rPh sb="0" eb="2">
      <t>ヒョウゴ</t>
    </rPh>
    <rPh sb="2" eb="5">
      <t>ショウガッコウ</t>
    </rPh>
    <phoneticPr fontId="3"/>
  </si>
  <si>
    <t>音貝小学校</t>
    <rPh sb="0" eb="1">
      <t>オト</t>
    </rPh>
    <rPh sb="1" eb="2">
      <t>カイ</t>
    </rPh>
    <rPh sb="2" eb="5">
      <t>ショウガッコウ</t>
    </rPh>
    <phoneticPr fontId="3"/>
  </si>
  <si>
    <t>高嶺小学校</t>
    <rPh sb="0" eb="2">
      <t>タカネ</t>
    </rPh>
    <rPh sb="2" eb="5">
      <t>ショウガッコウ</t>
    </rPh>
    <phoneticPr fontId="3"/>
  </si>
  <si>
    <t>いこまい館</t>
    <rPh sb="4" eb="5">
      <t>カン</t>
    </rPh>
    <phoneticPr fontId="3"/>
  </si>
  <si>
    <t>おかよし交流センター</t>
    <rPh sb="4" eb="6">
      <t>コウリュウ</t>
    </rPh>
    <phoneticPr fontId="2"/>
  </si>
  <si>
    <t>高圧業務用電力　ＦＲプランＢ</t>
  </si>
  <si>
    <t>高圧業務用電力　ＦＲプランＡ</t>
  </si>
  <si>
    <t>高圧電力第２種　プランＨ</t>
  </si>
  <si>
    <t>高圧業務用電力　ＦＲプランＡ</t>
    <phoneticPr fontId="3"/>
  </si>
  <si>
    <t>豊明市役所本庁舎</t>
    <rPh sb="0" eb="5">
      <t>トヨアケシヤクショ</t>
    </rPh>
    <rPh sb="5" eb="7">
      <t>ホンチョウ</t>
    </rPh>
    <rPh sb="7" eb="8">
      <t>シャ</t>
    </rPh>
    <phoneticPr fontId="2"/>
  </si>
  <si>
    <t>豊明市役所分庁舎</t>
    <rPh sb="0" eb="5">
      <t>トヨアケシヤクショ</t>
    </rPh>
    <rPh sb="5" eb="6">
      <t>ブン</t>
    </rPh>
    <rPh sb="6" eb="7">
      <t>チョウ</t>
    </rPh>
    <rPh sb="7" eb="8">
      <t>シャ</t>
    </rPh>
    <phoneticPr fontId="2"/>
  </si>
  <si>
    <t>豊明市立豊明小学校</t>
    <rPh sb="0" eb="2">
      <t>トヨアケ</t>
    </rPh>
    <rPh sb="2" eb="4">
      <t>イチリツ</t>
    </rPh>
    <rPh sb="4" eb="6">
      <t>トヨアケ</t>
    </rPh>
    <rPh sb="6" eb="9">
      <t>ショウガッコウ</t>
    </rPh>
    <phoneticPr fontId="2"/>
  </si>
  <si>
    <t>豊明市立栄小学校</t>
    <rPh sb="0" eb="2">
      <t>トヨアケ</t>
    </rPh>
    <rPh sb="2" eb="4">
      <t>イチリツ</t>
    </rPh>
    <rPh sb="4" eb="5">
      <t>サカエ</t>
    </rPh>
    <rPh sb="5" eb="8">
      <t>ショウガッコウ</t>
    </rPh>
    <phoneticPr fontId="2"/>
  </si>
  <si>
    <t>豊明市立中央小学校</t>
    <rPh sb="0" eb="2">
      <t>トヨアケ</t>
    </rPh>
    <rPh sb="2" eb="4">
      <t>イチリツ</t>
    </rPh>
    <rPh sb="4" eb="6">
      <t>チュウオウ</t>
    </rPh>
    <rPh sb="6" eb="9">
      <t>ショウガッコウ</t>
    </rPh>
    <phoneticPr fontId="2"/>
  </si>
  <si>
    <t>豊明市立沓掛小学校</t>
    <rPh sb="0" eb="2">
      <t>トヨアケ</t>
    </rPh>
    <rPh sb="2" eb="4">
      <t>イチリツ</t>
    </rPh>
    <rPh sb="4" eb="6">
      <t>クツカケ</t>
    </rPh>
    <rPh sb="6" eb="9">
      <t>ショウガッコウ</t>
    </rPh>
    <phoneticPr fontId="2"/>
  </si>
  <si>
    <t>豊明市立二村台小学校</t>
    <rPh sb="4" eb="7">
      <t>フタムラダイ</t>
    </rPh>
    <rPh sb="7" eb="8">
      <t>ショウ</t>
    </rPh>
    <rPh sb="8" eb="10">
      <t>ガッコウ</t>
    </rPh>
    <phoneticPr fontId="2"/>
  </si>
  <si>
    <t>豊明市立大宮小学校</t>
    <rPh sb="4" eb="6">
      <t>オオミヤ</t>
    </rPh>
    <rPh sb="6" eb="9">
      <t>ショウガッコウ</t>
    </rPh>
    <phoneticPr fontId="2"/>
  </si>
  <si>
    <t>豊明市立三崎小学校</t>
    <rPh sb="4" eb="6">
      <t>ミサキ</t>
    </rPh>
    <rPh sb="6" eb="9">
      <t>ショウガッコウ</t>
    </rPh>
    <phoneticPr fontId="2"/>
  </si>
  <si>
    <t>豊明市立舘小学校</t>
    <rPh sb="0" eb="2">
      <t>トヨアケ</t>
    </rPh>
    <rPh sb="2" eb="4">
      <t>イチリツ</t>
    </rPh>
    <rPh sb="4" eb="5">
      <t>タチ</t>
    </rPh>
    <rPh sb="5" eb="8">
      <t>ショウガッコウ</t>
    </rPh>
    <phoneticPr fontId="2"/>
  </si>
  <si>
    <t>豊明市立豊明中学校</t>
    <rPh sb="4" eb="6">
      <t>トヨアケ</t>
    </rPh>
    <rPh sb="6" eb="9">
      <t>チュウガッコウ</t>
    </rPh>
    <phoneticPr fontId="2"/>
  </si>
  <si>
    <t>豊明市立栄中学校</t>
    <rPh sb="0" eb="2">
      <t>トヨアケ</t>
    </rPh>
    <rPh sb="2" eb="4">
      <t>イチリツ</t>
    </rPh>
    <rPh sb="4" eb="5">
      <t>サカエ</t>
    </rPh>
    <rPh sb="5" eb="8">
      <t>チュウガッコウ</t>
    </rPh>
    <phoneticPr fontId="2"/>
  </si>
  <si>
    <t>豊明市立沓掛中学校</t>
    <rPh sb="0" eb="2">
      <t>トヨアケ</t>
    </rPh>
    <rPh sb="2" eb="4">
      <t>イチリツ</t>
    </rPh>
    <rPh sb="4" eb="6">
      <t>クツカケ</t>
    </rPh>
    <rPh sb="6" eb="9">
      <t>チュウガッコウ</t>
    </rPh>
    <phoneticPr fontId="2"/>
  </si>
  <si>
    <t>豊明市共生交流プラザ</t>
    <rPh sb="3" eb="5">
      <t>キョウセイ</t>
    </rPh>
    <rPh sb="5" eb="7">
      <t>コウリュウ</t>
    </rPh>
    <phoneticPr fontId="2"/>
  </si>
  <si>
    <t>豊明市総合福祉会館</t>
    <rPh sb="0" eb="2">
      <t>トヨアケ</t>
    </rPh>
    <rPh sb="2" eb="3">
      <t>シ</t>
    </rPh>
    <rPh sb="3" eb="5">
      <t>ソウゴウ</t>
    </rPh>
    <rPh sb="5" eb="7">
      <t>フクシ</t>
    </rPh>
    <rPh sb="7" eb="9">
      <t>カイカン</t>
    </rPh>
    <phoneticPr fontId="2"/>
  </si>
  <si>
    <t>豊明市保健センター</t>
    <rPh sb="0" eb="3">
      <t>トヨアケシ</t>
    </rPh>
    <rPh sb="3" eb="5">
      <t>ホケン</t>
    </rPh>
    <phoneticPr fontId="2"/>
  </si>
  <si>
    <t>豊明市中央調理場</t>
    <rPh sb="0" eb="3">
      <t>トヨアケシ</t>
    </rPh>
    <rPh sb="3" eb="5">
      <t>チュウオウ</t>
    </rPh>
    <rPh sb="5" eb="7">
      <t>チョウリ</t>
    </rPh>
    <rPh sb="7" eb="8">
      <t>ジョウ</t>
    </rPh>
    <phoneticPr fontId="2"/>
  </si>
  <si>
    <t>高圧電力第２種プランＬ</t>
  </si>
  <si>
    <t>豊明市栄調理場</t>
    <rPh sb="0" eb="3">
      <t>トヨアケシ</t>
    </rPh>
    <rPh sb="3" eb="4">
      <t>サカエ</t>
    </rPh>
    <rPh sb="4" eb="6">
      <t>チョウリ</t>
    </rPh>
    <rPh sb="6" eb="7">
      <t>ジョウ</t>
    </rPh>
    <phoneticPr fontId="2"/>
  </si>
  <si>
    <t>豊明市農村環境改善センター</t>
    <rPh sb="0" eb="2">
      <t>トヨアケ</t>
    </rPh>
    <rPh sb="2" eb="3">
      <t>シ</t>
    </rPh>
    <rPh sb="3" eb="5">
      <t>ノウソン</t>
    </rPh>
    <rPh sb="5" eb="7">
      <t>カンキョウ</t>
    </rPh>
    <rPh sb="7" eb="9">
      <t>カイゼン</t>
    </rPh>
    <phoneticPr fontId="2"/>
  </si>
  <si>
    <t>高圧業務用電力ＷＥプランＡ</t>
  </si>
  <si>
    <t>豊明勤労会館</t>
    <rPh sb="0" eb="2">
      <t>トヨアキ</t>
    </rPh>
    <rPh sb="2" eb="4">
      <t>キンロウ</t>
    </rPh>
    <rPh sb="4" eb="6">
      <t>カイカン</t>
    </rPh>
    <phoneticPr fontId="2"/>
  </si>
  <si>
    <t>豊明市立図書館</t>
    <rPh sb="0" eb="2">
      <t>トヨアケ</t>
    </rPh>
    <rPh sb="2" eb="4">
      <t>イチリツ</t>
    </rPh>
    <rPh sb="4" eb="7">
      <t>トショカン</t>
    </rPh>
    <phoneticPr fontId="2"/>
  </si>
  <si>
    <t>豊明市水上メガソーラー発電所</t>
    <phoneticPr fontId="3"/>
  </si>
  <si>
    <t>高圧電力第１種プランⅬ</t>
    <phoneticPr fontId="3"/>
  </si>
  <si>
    <t>高圧電力第１種プランＡ</t>
  </si>
  <si>
    <t>※契約電力は令和6年10月（最終月）の数値とし、提案では、最終月の契約電力を提案期間の通年に適用するものとする。</t>
    <rPh sb="1" eb="3">
      <t>ケイヤク</t>
    </rPh>
    <rPh sb="3" eb="5">
      <t>デンリョク</t>
    </rPh>
    <rPh sb="14" eb="16">
      <t>サイシュウ</t>
    </rPh>
    <rPh sb="16" eb="17">
      <t>ツキ</t>
    </rPh>
    <rPh sb="19" eb="21">
      <t>スウチ</t>
    </rPh>
    <rPh sb="24" eb="26">
      <t>テイアン</t>
    </rPh>
    <rPh sb="29" eb="31">
      <t>サイシュウ</t>
    </rPh>
    <rPh sb="31" eb="32">
      <t>ツキ</t>
    </rPh>
    <rPh sb="33" eb="35">
      <t>ケイヤク</t>
    </rPh>
    <rPh sb="35" eb="37">
      <t>デンリョク</t>
    </rPh>
    <rPh sb="38" eb="40">
      <t>テイアン</t>
    </rPh>
    <rPh sb="40" eb="42">
      <t>キカン</t>
    </rPh>
    <rPh sb="43" eb="45">
      <t>ツウネン</t>
    </rPh>
    <rPh sb="46" eb="48">
      <t>テキヨウ</t>
    </rPh>
    <phoneticPr fontId="3"/>
  </si>
  <si>
    <t>※想定年間電力料金は令和5年11月から令和6年10月実績を元に計算しています。</t>
    <rPh sb="1" eb="3">
      <t>ソウテイ</t>
    </rPh>
    <rPh sb="3" eb="5">
      <t>ネンカン</t>
    </rPh>
    <rPh sb="5" eb="7">
      <t>デンリョク</t>
    </rPh>
    <rPh sb="7" eb="9">
      <t>リョウキン</t>
    </rPh>
    <rPh sb="26" eb="28">
      <t>ジッセキ</t>
    </rPh>
    <rPh sb="29" eb="30">
      <t>モト</t>
    </rPh>
    <rPh sb="31" eb="33">
      <t>ケイサン</t>
    </rPh>
    <phoneticPr fontId="3"/>
  </si>
  <si>
    <t>※燃料費調整額、再生可能エネルギー促進賦課金について中部電力パワーグリッド㈱と同じ単価とならない場合は、以下の表に×印を記入すること。</t>
    <rPh sb="1" eb="3">
      <t>ネンリョウ</t>
    </rPh>
    <rPh sb="3" eb="4">
      <t>ヒ</t>
    </rPh>
    <rPh sb="4" eb="6">
      <t>チョウセイ</t>
    </rPh>
    <rPh sb="6" eb="7">
      <t>ガク</t>
    </rPh>
    <rPh sb="8" eb="10">
      <t>サイセイ</t>
    </rPh>
    <rPh sb="10" eb="12">
      <t>カノウ</t>
    </rPh>
    <rPh sb="17" eb="19">
      <t>ソクシン</t>
    </rPh>
    <rPh sb="19" eb="21">
      <t>フカ</t>
    </rPh>
    <rPh sb="21" eb="22">
      <t>キン</t>
    </rPh>
    <rPh sb="26" eb="28">
      <t>チュウブ</t>
    </rPh>
    <rPh sb="28" eb="30">
      <t>デンリョク</t>
    </rPh>
    <rPh sb="39" eb="40">
      <t>オナ</t>
    </rPh>
    <rPh sb="41" eb="43">
      <t>タンカ</t>
    </rPh>
    <rPh sb="48" eb="50">
      <t>バアイ</t>
    </rPh>
    <rPh sb="52" eb="54">
      <t>イカ</t>
    </rPh>
    <rPh sb="55" eb="56">
      <t>ヒョウ</t>
    </rPh>
    <rPh sb="58" eb="59">
      <t>ジルシ</t>
    </rPh>
    <rPh sb="60" eb="62">
      <t>キニュウ</t>
    </rPh>
    <phoneticPr fontId="3"/>
  </si>
  <si>
    <t>参考
中部電力ミライズ㈱契約プラン</t>
    <rPh sb="0" eb="2">
      <t>サンコウ</t>
    </rPh>
    <rPh sb="3" eb="5">
      <t>チュウブ</t>
    </rPh>
    <rPh sb="5" eb="7">
      <t>デンリョク</t>
    </rPh>
    <rPh sb="12" eb="14">
      <t>ケイヤク</t>
    </rPh>
    <phoneticPr fontId="3"/>
  </si>
  <si>
    <t>施設名称</t>
    <rPh sb="0" eb="2">
      <t>シセツ</t>
    </rPh>
    <rPh sb="2" eb="4">
      <t>メイショウ</t>
    </rPh>
    <phoneticPr fontId="10"/>
  </si>
  <si>
    <t>基本料金</t>
    <rPh sb="0" eb="2">
      <t>キホン</t>
    </rPh>
    <rPh sb="2" eb="4">
      <t>リョウキン</t>
    </rPh>
    <phoneticPr fontId="10"/>
  </si>
  <si>
    <t>電力量料金</t>
    <rPh sb="0" eb="2">
      <t>デンリョク</t>
    </rPh>
    <rPh sb="2" eb="3">
      <t>リョウ</t>
    </rPh>
    <rPh sb="3" eb="5">
      <t>リョウキン</t>
    </rPh>
    <phoneticPr fontId="10"/>
  </si>
  <si>
    <t>年間　　　ＥＳＰ　　料金</t>
    <rPh sb="0" eb="2">
      <t>ネンカン</t>
    </rPh>
    <rPh sb="10" eb="12">
      <t>リョウキン</t>
    </rPh>
    <phoneticPr fontId="10"/>
  </si>
  <si>
    <t>年間電気料金</t>
    <rPh sb="0" eb="2">
      <t>ネンカン</t>
    </rPh>
    <rPh sb="2" eb="4">
      <t>デンキ</t>
    </rPh>
    <rPh sb="4" eb="6">
      <t>リョウキン</t>
    </rPh>
    <phoneticPr fontId="10"/>
  </si>
  <si>
    <t>想定年間　　　　電気料金</t>
    <rPh sb="0" eb="2">
      <t>ソウテイ</t>
    </rPh>
    <rPh sb="2" eb="4">
      <t>ネンカン</t>
    </rPh>
    <rPh sb="8" eb="10">
      <t>デンキ</t>
    </rPh>
    <rPh sb="10" eb="12">
      <t>リョウキン</t>
    </rPh>
    <phoneticPr fontId="10"/>
  </si>
  <si>
    <t>効果見込額</t>
    <rPh sb="0" eb="2">
      <t>コウカ</t>
    </rPh>
    <rPh sb="2" eb="4">
      <t>ミコミ</t>
    </rPh>
    <rPh sb="4" eb="5">
      <t>ガク</t>
    </rPh>
    <phoneticPr fontId="10"/>
  </si>
  <si>
    <t>参考
中部電力ミライズ㈱契約プラン</t>
    <rPh sb="0" eb="2">
      <t>サンコウ</t>
    </rPh>
    <rPh sb="3" eb="5">
      <t>チュウブ</t>
    </rPh>
    <rPh sb="5" eb="7">
      <t>デンリョク</t>
    </rPh>
    <rPh sb="12" eb="14">
      <t>ケイヤク</t>
    </rPh>
    <phoneticPr fontId="10"/>
  </si>
  <si>
    <t>長期割引以外の割引</t>
    <rPh sb="0" eb="2">
      <t>チョウキ</t>
    </rPh>
    <rPh sb="2" eb="4">
      <t>ワリビキ</t>
    </rPh>
    <rPh sb="4" eb="6">
      <t>イガイ</t>
    </rPh>
    <rPh sb="7" eb="9">
      <t>ワリビキ</t>
    </rPh>
    <phoneticPr fontId="10"/>
  </si>
  <si>
    <t>契約電力</t>
    <rPh sb="0" eb="2">
      <t>ケイヤク</t>
    </rPh>
    <rPh sb="2" eb="4">
      <t>デンリョク</t>
    </rPh>
    <phoneticPr fontId="10"/>
  </si>
  <si>
    <t>単価</t>
    <rPh sb="0" eb="2">
      <t>タンカ</t>
    </rPh>
    <phoneticPr fontId="10"/>
  </si>
  <si>
    <t>基本料金（年間）　　　</t>
    <rPh sb="0" eb="2">
      <t>キホン</t>
    </rPh>
    <rPh sb="2" eb="4">
      <t>リョウキン</t>
    </rPh>
    <rPh sb="5" eb="7">
      <t>ネンカン</t>
    </rPh>
    <phoneticPr fontId="10"/>
  </si>
  <si>
    <t>使用電力量</t>
    <rPh sb="0" eb="2">
      <t>シヨウ</t>
    </rPh>
    <rPh sb="2" eb="4">
      <t>デンリョク</t>
    </rPh>
    <rPh sb="4" eb="5">
      <t>リョウ</t>
    </rPh>
    <phoneticPr fontId="10"/>
  </si>
  <si>
    <t>電力量料金(年間）</t>
    <rPh sb="0" eb="2">
      <t>デンリョク</t>
    </rPh>
    <rPh sb="2" eb="3">
      <t>リョウ</t>
    </rPh>
    <rPh sb="3" eb="5">
      <t>リョウキン</t>
    </rPh>
    <rPh sb="6" eb="8">
      <t>ネンカン</t>
    </rPh>
    <phoneticPr fontId="10"/>
  </si>
  <si>
    <t>夏季</t>
    <rPh sb="0" eb="2">
      <t>カキ</t>
    </rPh>
    <phoneticPr fontId="10"/>
  </si>
  <si>
    <t>その他季</t>
    <rPh sb="2" eb="3">
      <t>タ</t>
    </rPh>
    <rPh sb="3" eb="4">
      <t>キ</t>
    </rPh>
    <phoneticPr fontId="10"/>
  </si>
  <si>
    <t>昼間時間</t>
    <rPh sb="0" eb="2">
      <t>ヒルマ</t>
    </rPh>
    <rPh sb="2" eb="4">
      <t>ジカン</t>
    </rPh>
    <phoneticPr fontId="10"/>
  </si>
  <si>
    <t>夜間時間</t>
    <rPh sb="0" eb="2">
      <t>ヤカン</t>
    </rPh>
    <rPh sb="2" eb="4">
      <t>ジカン</t>
    </rPh>
    <phoneticPr fontId="10"/>
  </si>
  <si>
    <t>重負荷時間</t>
    <rPh sb="0" eb="1">
      <t>ジュウ</t>
    </rPh>
    <rPh sb="1" eb="3">
      <t>フカ</t>
    </rPh>
    <rPh sb="3" eb="5">
      <t>ジカン</t>
    </rPh>
    <phoneticPr fontId="10"/>
  </si>
  <si>
    <t>①</t>
  </si>
  <si>
    <t>平日夏季</t>
    <rPh sb="0" eb="2">
      <t>ヘイジツ</t>
    </rPh>
    <rPh sb="2" eb="4">
      <t>カキ</t>
    </rPh>
    <phoneticPr fontId="10"/>
  </si>
  <si>
    <t>平日その他季</t>
    <rPh sb="0" eb="2">
      <t>ヘイジツ</t>
    </rPh>
    <rPh sb="4" eb="5">
      <t>タ</t>
    </rPh>
    <rPh sb="5" eb="6">
      <t>キ</t>
    </rPh>
    <phoneticPr fontId="10"/>
  </si>
  <si>
    <t>休日</t>
    <rPh sb="0" eb="2">
      <t>キュウジツ</t>
    </rPh>
    <phoneticPr fontId="10"/>
  </si>
  <si>
    <t>②</t>
  </si>
  <si>
    <t>③</t>
  </si>
  <si>
    <t>①+②+③＝④</t>
  </si>
  <si>
    <t>⑤</t>
  </si>
  <si>
    <t>⑤-④</t>
  </si>
  <si>
    <t>（ｋｗ）</t>
  </si>
  <si>
    <t>（円/ｋｗ）</t>
    <rPh sb="1" eb="2">
      <t>エン</t>
    </rPh>
    <phoneticPr fontId="10"/>
  </si>
  <si>
    <t>（円）</t>
    <rPh sb="1" eb="2">
      <t>エン</t>
    </rPh>
    <phoneticPr fontId="10"/>
  </si>
  <si>
    <t>（kwh）</t>
  </si>
  <si>
    <t>日進市役所北庁舎</t>
    <rPh sb="0" eb="5">
      <t>ニッシンシヤクショ</t>
    </rPh>
    <rPh sb="5" eb="6">
      <t>キタ</t>
    </rPh>
    <rPh sb="6" eb="8">
      <t>チョウシャ</t>
    </rPh>
    <phoneticPr fontId="9"/>
  </si>
  <si>
    <t>南部保育園</t>
    <rPh sb="0" eb="2">
      <t>ナンブ</t>
    </rPh>
    <rPh sb="2" eb="5">
      <t>ホイクエン</t>
    </rPh>
    <phoneticPr fontId="9"/>
  </si>
  <si>
    <t>西部福祉会館</t>
    <rPh sb="0" eb="2">
      <t>セイブ</t>
    </rPh>
    <rPh sb="2" eb="4">
      <t>フクシ</t>
    </rPh>
    <rPh sb="4" eb="6">
      <t>カイカン</t>
    </rPh>
    <phoneticPr fontId="9"/>
  </si>
  <si>
    <t>相野山福祉会館</t>
    <rPh sb="0" eb="2">
      <t>アイノ</t>
    </rPh>
    <rPh sb="2" eb="3">
      <t>ヤマ</t>
    </rPh>
    <rPh sb="3" eb="5">
      <t>フクシ</t>
    </rPh>
    <rPh sb="5" eb="7">
      <t>カイカン</t>
    </rPh>
    <phoneticPr fontId="9"/>
  </si>
  <si>
    <t>岩崎台香久山福祉会館</t>
    <rPh sb="0" eb="2">
      <t>イワサキ</t>
    </rPh>
    <rPh sb="2" eb="3">
      <t>ダイ</t>
    </rPh>
    <rPh sb="3" eb="6">
      <t>カグヤマ</t>
    </rPh>
    <rPh sb="6" eb="8">
      <t>フクシ</t>
    </rPh>
    <rPh sb="8" eb="10">
      <t>カイカン</t>
    </rPh>
    <phoneticPr fontId="9"/>
  </si>
  <si>
    <t>西小学校</t>
    <rPh sb="0" eb="1">
      <t>ニシ</t>
    </rPh>
    <rPh sb="1" eb="4">
      <t>ショウガッコウ</t>
    </rPh>
    <phoneticPr fontId="9"/>
  </si>
  <si>
    <t>北小学校</t>
    <rPh sb="0" eb="1">
      <t>キタ</t>
    </rPh>
    <rPh sb="1" eb="4">
      <t>ショウガッコウ</t>
    </rPh>
    <phoneticPr fontId="9"/>
  </si>
  <si>
    <t>南小学校</t>
    <rPh sb="0" eb="1">
      <t>ミナミ</t>
    </rPh>
    <rPh sb="1" eb="4">
      <t>ショウガッコウ</t>
    </rPh>
    <phoneticPr fontId="9"/>
  </si>
  <si>
    <t>相野山小学校</t>
    <rPh sb="0" eb="2">
      <t>アイノ</t>
    </rPh>
    <rPh sb="2" eb="3">
      <t>ヤマ</t>
    </rPh>
    <rPh sb="3" eb="6">
      <t>ショウガッコウ</t>
    </rPh>
    <phoneticPr fontId="9"/>
  </si>
  <si>
    <t>香久山小学校</t>
    <rPh sb="0" eb="3">
      <t>カグヤマ</t>
    </rPh>
    <rPh sb="3" eb="6">
      <t>ショウガッコウ</t>
    </rPh>
    <phoneticPr fontId="9"/>
  </si>
  <si>
    <t>梨の木小学校</t>
    <rPh sb="0" eb="1">
      <t>ナシ</t>
    </rPh>
    <rPh sb="2" eb="3">
      <t>キ</t>
    </rPh>
    <rPh sb="3" eb="6">
      <t>ショウガッコウ</t>
    </rPh>
    <phoneticPr fontId="9"/>
  </si>
  <si>
    <t>赤池小学校</t>
    <rPh sb="0" eb="2">
      <t>アカイケ</t>
    </rPh>
    <rPh sb="2" eb="5">
      <t>ショウガッコウ</t>
    </rPh>
    <phoneticPr fontId="9"/>
  </si>
  <si>
    <t>日進中学校</t>
    <rPh sb="0" eb="2">
      <t>ニッシン</t>
    </rPh>
    <rPh sb="2" eb="5">
      <t>チュウガッコウ</t>
    </rPh>
    <phoneticPr fontId="9"/>
  </si>
  <si>
    <t>日進西中学校</t>
    <rPh sb="0" eb="2">
      <t>ニッシン</t>
    </rPh>
    <rPh sb="2" eb="3">
      <t>ニシ</t>
    </rPh>
    <rPh sb="3" eb="6">
      <t>チュウガッコウ</t>
    </rPh>
    <phoneticPr fontId="9"/>
  </si>
  <si>
    <t>保健センター</t>
    <rPh sb="0" eb="2">
      <t>ホケン</t>
    </rPh>
    <phoneticPr fontId="9"/>
  </si>
  <si>
    <t>西部保育園</t>
    <rPh sb="0" eb="2">
      <t>セイブ</t>
    </rPh>
    <rPh sb="2" eb="5">
      <t>ホイクエン</t>
    </rPh>
    <phoneticPr fontId="9"/>
  </si>
  <si>
    <t>南部福祉会館</t>
    <rPh sb="0" eb="2">
      <t>ナンブ</t>
    </rPh>
    <rPh sb="2" eb="4">
      <t>フクシ</t>
    </rPh>
    <rPh sb="4" eb="6">
      <t>カイカン</t>
    </rPh>
    <phoneticPr fontId="9"/>
  </si>
  <si>
    <t>北部福祉会館</t>
    <rPh sb="0" eb="2">
      <t>ホクブ</t>
    </rPh>
    <rPh sb="2" eb="4">
      <t>フクシ</t>
    </rPh>
    <rPh sb="4" eb="6">
      <t>カイカン</t>
    </rPh>
    <phoneticPr fontId="9"/>
  </si>
  <si>
    <t>むつみ会館</t>
    <rPh sb="3" eb="5">
      <t>カイカン</t>
    </rPh>
    <phoneticPr fontId="9"/>
  </si>
  <si>
    <t>竹の山小・日進北中</t>
    <rPh sb="0" eb="1">
      <t>タケ</t>
    </rPh>
    <rPh sb="2" eb="3">
      <t>ヤマ</t>
    </rPh>
    <rPh sb="3" eb="4">
      <t>ショウ</t>
    </rPh>
    <rPh sb="5" eb="7">
      <t>ニッシン</t>
    </rPh>
    <rPh sb="7" eb="8">
      <t>キタ</t>
    </rPh>
    <rPh sb="8" eb="9">
      <t>チュウ</t>
    </rPh>
    <phoneticPr fontId="9"/>
  </si>
  <si>
    <t>五色園団地汚水処理施設</t>
    <rPh sb="0" eb="2">
      <t>ゴシキ</t>
    </rPh>
    <rPh sb="2" eb="3">
      <t>エン</t>
    </rPh>
    <rPh sb="3" eb="5">
      <t>ダンチ</t>
    </rPh>
    <rPh sb="5" eb="7">
      <t>オスイ</t>
    </rPh>
    <rPh sb="7" eb="9">
      <t>ショリ</t>
    </rPh>
    <rPh sb="9" eb="11">
      <t>シセツ</t>
    </rPh>
    <phoneticPr fontId="9"/>
  </si>
  <si>
    <t>合計</t>
    <rPh sb="0" eb="2">
      <t>ゴウケイ</t>
    </rPh>
    <phoneticPr fontId="10"/>
  </si>
  <si>
    <t>※塗りつぶしのセルについて記入すること</t>
    <rPh sb="1" eb="2">
      <t>ヌ</t>
    </rPh>
    <rPh sb="13" eb="15">
      <t>キニュウ</t>
    </rPh>
    <phoneticPr fontId="10"/>
  </si>
  <si>
    <t>※提案しない施設については削減効果に「０」と記入する</t>
    <rPh sb="1" eb="3">
      <t>テイアン</t>
    </rPh>
    <rPh sb="6" eb="8">
      <t>シセツ</t>
    </rPh>
    <rPh sb="13" eb="15">
      <t>サクゲン</t>
    </rPh>
    <rPh sb="15" eb="17">
      <t>コウカ</t>
    </rPh>
    <rPh sb="22" eb="24">
      <t>キニュウ</t>
    </rPh>
    <phoneticPr fontId="10"/>
  </si>
  <si>
    <t>※ＥＳＰ料金が不要な場合はＥＳＰ料金襴に「０」を記入する</t>
    <rPh sb="4" eb="6">
      <t>リョウキン</t>
    </rPh>
    <rPh sb="7" eb="9">
      <t>フヨウ</t>
    </rPh>
    <rPh sb="10" eb="12">
      <t>バアイ</t>
    </rPh>
    <rPh sb="16" eb="17">
      <t>リョウ</t>
    </rPh>
    <rPh sb="17" eb="19">
      <t>キンラン</t>
    </rPh>
    <rPh sb="24" eb="26">
      <t>キニュウ</t>
    </rPh>
    <phoneticPr fontId="10"/>
  </si>
  <si>
    <t>※契約電力は令和6年10月（最終月）の数値とし、提案では、最終月の契約電力を提案期間の通年に適用するものとする。</t>
    <rPh sb="1" eb="3">
      <t>ケイヤク</t>
    </rPh>
    <rPh sb="3" eb="5">
      <t>デンリョク</t>
    </rPh>
    <rPh sb="14" eb="16">
      <t>サイシュウ</t>
    </rPh>
    <rPh sb="16" eb="17">
      <t>ツキ</t>
    </rPh>
    <rPh sb="19" eb="21">
      <t>スウチ</t>
    </rPh>
    <rPh sb="24" eb="26">
      <t>テイアン</t>
    </rPh>
    <rPh sb="29" eb="31">
      <t>サイシュウ</t>
    </rPh>
    <rPh sb="31" eb="32">
      <t>ツキ</t>
    </rPh>
    <rPh sb="33" eb="35">
      <t>ケイヤク</t>
    </rPh>
    <rPh sb="35" eb="37">
      <t>デンリョク</t>
    </rPh>
    <rPh sb="38" eb="40">
      <t>テイアン</t>
    </rPh>
    <rPh sb="40" eb="42">
      <t>キカン</t>
    </rPh>
    <rPh sb="43" eb="45">
      <t>ツウネン</t>
    </rPh>
    <rPh sb="46" eb="48">
      <t>テキヨウ</t>
    </rPh>
    <phoneticPr fontId="10"/>
  </si>
  <si>
    <t>※想定年間電力料金は令和5年11月から令和6年10月実績を元に計算しています。</t>
    <rPh sb="1" eb="3">
      <t>ソウテイ</t>
    </rPh>
    <rPh sb="3" eb="5">
      <t>ネンカン</t>
    </rPh>
    <rPh sb="5" eb="7">
      <t>デンリョク</t>
    </rPh>
    <rPh sb="7" eb="9">
      <t>リョウキン</t>
    </rPh>
    <rPh sb="26" eb="28">
      <t>ジッセキ</t>
    </rPh>
    <rPh sb="29" eb="30">
      <t>モト</t>
    </rPh>
    <rPh sb="31" eb="33">
      <t>ケイサン</t>
    </rPh>
    <phoneticPr fontId="10"/>
  </si>
  <si>
    <t>※想定電力料金並びに提案電力料金には、燃料費調整額、再生可能エネルギー促進賦課金は考慮しないものとする。</t>
    <rPh sb="1" eb="3">
      <t>ソウテイ</t>
    </rPh>
    <rPh sb="3" eb="5">
      <t>デンリョク</t>
    </rPh>
    <rPh sb="5" eb="7">
      <t>リョウキン</t>
    </rPh>
    <rPh sb="7" eb="8">
      <t>ナラ</t>
    </rPh>
    <rPh sb="10" eb="12">
      <t>テイアン</t>
    </rPh>
    <rPh sb="12" eb="14">
      <t>デンリョク</t>
    </rPh>
    <rPh sb="14" eb="16">
      <t>リョウキン</t>
    </rPh>
    <rPh sb="19" eb="22">
      <t>ネンリョウヒ</t>
    </rPh>
    <rPh sb="22" eb="24">
      <t>チョウセイ</t>
    </rPh>
    <rPh sb="24" eb="25">
      <t>ガク</t>
    </rPh>
    <rPh sb="26" eb="28">
      <t>サイセイ</t>
    </rPh>
    <rPh sb="28" eb="30">
      <t>カノウ</t>
    </rPh>
    <rPh sb="35" eb="37">
      <t>ソクシン</t>
    </rPh>
    <rPh sb="37" eb="40">
      <t>フカキン</t>
    </rPh>
    <rPh sb="41" eb="43">
      <t>コウリョ</t>
    </rPh>
    <phoneticPr fontId="10"/>
  </si>
  <si>
    <t>※燃料費調整額、再生可能エネルギー促進賦課金について中部電力パワーグリッド㈱と同じ単価とならない場合は、以下の表に×印を記入すること。</t>
    <rPh sb="1" eb="3">
      <t>ネンリョウ</t>
    </rPh>
    <rPh sb="3" eb="4">
      <t>ヒ</t>
    </rPh>
    <rPh sb="4" eb="6">
      <t>チョウセイ</t>
    </rPh>
    <rPh sb="6" eb="7">
      <t>ガク</t>
    </rPh>
    <rPh sb="8" eb="10">
      <t>サイセイ</t>
    </rPh>
    <rPh sb="10" eb="12">
      <t>カノウ</t>
    </rPh>
    <rPh sb="17" eb="19">
      <t>ソクシン</t>
    </rPh>
    <rPh sb="19" eb="21">
      <t>フカ</t>
    </rPh>
    <rPh sb="21" eb="22">
      <t>キン</t>
    </rPh>
    <rPh sb="26" eb="28">
      <t>チュウブ</t>
    </rPh>
    <rPh sb="28" eb="30">
      <t>デンリョク</t>
    </rPh>
    <rPh sb="39" eb="40">
      <t>オナ</t>
    </rPh>
    <rPh sb="41" eb="43">
      <t>タンカ</t>
    </rPh>
    <rPh sb="48" eb="50">
      <t>バアイ</t>
    </rPh>
    <rPh sb="52" eb="54">
      <t>イカ</t>
    </rPh>
    <rPh sb="55" eb="56">
      <t>ヒョウ</t>
    </rPh>
    <rPh sb="58" eb="59">
      <t>ジルシ</t>
    </rPh>
    <rPh sb="60" eb="62">
      <t>キニュウ</t>
    </rPh>
    <phoneticPr fontId="10"/>
  </si>
  <si>
    <t>名称</t>
    <rPh sb="0" eb="2">
      <t>メイショウ</t>
    </rPh>
    <phoneticPr fontId="10"/>
  </si>
  <si>
    <t>記入欄</t>
    <rPh sb="0" eb="2">
      <t>キニュウ</t>
    </rPh>
    <rPh sb="2" eb="3">
      <t>ラン</t>
    </rPh>
    <phoneticPr fontId="10"/>
  </si>
  <si>
    <t>燃料費調整額</t>
    <rPh sb="0" eb="2">
      <t>ネンリョウ</t>
    </rPh>
    <rPh sb="2" eb="3">
      <t>ヒ</t>
    </rPh>
    <rPh sb="3" eb="5">
      <t>チョウセイ</t>
    </rPh>
    <rPh sb="5" eb="6">
      <t>ガク</t>
    </rPh>
    <phoneticPr fontId="10"/>
  </si>
  <si>
    <t>再生可能エネルギー促進賦課金</t>
    <rPh sb="0" eb="2">
      <t>サイセイ</t>
    </rPh>
    <rPh sb="2" eb="4">
      <t>カノウ</t>
    </rPh>
    <rPh sb="9" eb="11">
      <t>ソクシン</t>
    </rPh>
    <rPh sb="11" eb="13">
      <t>フカ</t>
    </rPh>
    <rPh sb="13" eb="14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</si>
</sst>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#,##0.00_);[Red]\(#,##0.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sz val="11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82">
    <xf numFmtId="0" fontId="0" fillId="0" borderId="0" xfId="0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7" xfId="0" applyNumberFormat="1" applyFont="1" applyBorder="1" applyProtection="1">
      <alignment vertical="center"/>
      <protection locked="0"/>
    </xf>
    <xf numFmtId="176" fontId="2" fillId="0" borderId="18" xfId="0" applyNumberFormat="1" applyFont="1" applyBorder="1" applyAlignment="1" applyProtection="1">
      <alignment horizontal="center" vertical="center" wrapText="1" shrinkToFit="1"/>
      <protection locked="0"/>
    </xf>
    <xf numFmtId="176" fontId="2" fillId="0" borderId="18" xfId="0" applyNumberFormat="1" applyFont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176" fontId="2" fillId="0" borderId="19" xfId="0" applyNumberFormat="1" applyFont="1" applyBorder="1" applyProtection="1">
      <alignment vertical="center"/>
      <protection locked="0"/>
    </xf>
    <xf numFmtId="176" fontId="2" fillId="0" borderId="18" xfId="0" applyNumberFormat="1" applyFont="1" applyBorder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38" fontId="2" fillId="0" borderId="10" xfId="1" applyFont="1" applyFill="1" applyBorder="1" applyAlignment="1" applyProtection="1">
      <alignment horizontal="center" vertical="center" shrinkToFit="1"/>
      <protection locked="0"/>
    </xf>
    <xf numFmtId="176" fontId="2" fillId="0" borderId="22" xfId="0" applyNumberFormat="1" applyFont="1" applyBorder="1" applyProtection="1">
      <alignment vertical="center"/>
      <protection locked="0"/>
    </xf>
    <xf numFmtId="178" fontId="5" fillId="2" borderId="10" xfId="0" applyNumberFormat="1" applyFont="1" applyFill="1" applyBorder="1" applyAlignment="1" applyProtection="1">
      <alignment vertical="center" shrinkToFit="1"/>
      <protection locked="0"/>
    </xf>
    <xf numFmtId="178" fontId="5" fillId="0" borderId="10" xfId="0" applyNumberFormat="1" applyFont="1" applyFill="1" applyBorder="1" applyAlignment="1" applyProtection="1">
      <alignment vertical="center" shrinkToFit="1"/>
    </xf>
    <xf numFmtId="178" fontId="5" fillId="2" borderId="9" xfId="0" applyNumberFormat="1" applyFont="1" applyFill="1" applyBorder="1" applyAlignment="1" applyProtection="1">
      <alignment vertical="center" shrinkToFit="1"/>
      <protection locked="0"/>
    </xf>
    <xf numFmtId="177" fontId="5" fillId="0" borderId="10" xfId="0" applyNumberFormat="1" applyFont="1" applyFill="1" applyBorder="1" applyAlignment="1" applyProtection="1">
      <alignment vertical="center" shrinkToFit="1"/>
    </xf>
    <xf numFmtId="177" fontId="5" fillId="2" borderId="10" xfId="0" applyNumberFormat="1" applyFont="1" applyFill="1" applyBorder="1" applyAlignment="1" applyProtection="1">
      <alignment vertical="center" shrinkToFit="1"/>
      <protection locked="0"/>
    </xf>
    <xf numFmtId="176" fontId="2" fillId="0" borderId="14" xfId="0" applyNumberFormat="1" applyFont="1" applyBorder="1" applyProtection="1">
      <alignment vertical="center"/>
      <protection locked="0"/>
    </xf>
    <xf numFmtId="177" fontId="5" fillId="0" borderId="26" xfId="0" applyNumberFormat="1" applyFont="1" applyFill="1" applyBorder="1" applyAlignment="1" applyProtection="1">
      <alignment vertical="center" shrinkToFit="1"/>
    </xf>
    <xf numFmtId="177" fontId="5" fillId="0" borderId="26" xfId="0" applyNumberFormat="1" applyFont="1" applyFill="1" applyBorder="1" applyAlignment="1" applyProtection="1">
      <alignment vertical="center" shrinkToFit="1"/>
      <protection locked="0"/>
    </xf>
    <xf numFmtId="177" fontId="5" fillId="2" borderId="26" xfId="0" applyNumberFormat="1" applyFont="1" applyFill="1" applyBorder="1" applyAlignment="1" applyProtection="1">
      <alignment vertical="center" shrinkToFit="1"/>
      <protection locked="0"/>
    </xf>
    <xf numFmtId="177" fontId="5" fillId="0" borderId="26" xfId="1" applyNumberFormat="1" applyFont="1" applyFill="1" applyBorder="1" applyAlignment="1" applyProtection="1">
      <alignment vertical="center" shrinkToFit="1"/>
    </xf>
    <xf numFmtId="176" fontId="2" fillId="0" borderId="30" xfId="0" applyNumberFormat="1" applyFont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Protection="1">
      <alignment vertical="center"/>
      <protection locked="0"/>
    </xf>
    <xf numFmtId="176" fontId="2" fillId="0" borderId="24" xfId="0" applyNumberFormat="1" applyFont="1" applyBorder="1" applyProtection="1">
      <alignment vertical="center"/>
      <protection locked="0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shrinkToFit="1"/>
      <protection locked="0"/>
    </xf>
    <xf numFmtId="38" fontId="5" fillId="0" borderId="18" xfId="1" applyFont="1" applyFill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Protection="1">
      <alignment vertical="center"/>
      <protection locked="0"/>
    </xf>
    <xf numFmtId="176" fontId="5" fillId="0" borderId="18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38" fontId="5" fillId="0" borderId="10" xfId="1" applyFont="1" applyFill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 applyProtection="1">
      <alignment vertical="center"/>
      <protection locked="0"/>
    </xf>
    <xf numFmtId="176" fontId="5" fillId="0" borderId="14" xfId="0" applyNumberFormat="1" applyFont="1" applyBorder="1" applyProtection="1">
      <alignment vertical="center"/>
      <protection locked="0"/>
    </xf>
    <xf numFmtId="176" fontId="5" fillId="0" borderId="25" xfId="0" applyNumberFormat="1" applyFont="1" applyFill="1" applyBorder="1" applyProtection="1">
      <alignment vertical="center"/>
      <protection locked="0"/>
    </xf>
    <xf numFmtId="176" fontId="5" fillId="0" borderId="26" xfId="0" applyNumberFormat="1" applyFont="1" applyFill="1" applyBorder="1" applyProtection="1">
      <alignment vertical="center"/>
      <protection locked="0"/>
    </xf>
    <xf numFmtId="176" fontId="5" fillId="0" borderId="27" xfId="0" applyNumberFormat="1" applyFont="1" applyBorder="1" applyAlignment="1" applyProtection="1">
      <alignment vertical="center" shrinkToFit="1"/>
    </xf>
    <xf numFmtId="176" fontId="6" fillId="0" borderId="28" xfId="0" applyNumberFormat="1" applyFont="1" applyBorder="1" applyAlignment="1" applyProtection="1">
      <alignment vertical="center" shrinkToFit="1"/>
    </xf>
    <xf numFmtId="176" fontId="6" fillId="0" borderId="29" xfId="0" applyNumberFormat="1" applyFont="1" applyBorder="1" applyAlignment="1" applyProtection="1">
      <alignment vertical="center" shrinkToFit="1"/>
    </xf>
    <xf numFmtId="176" fontId="5" fillId="0" borderId="30" xfId="0" applyNumberFormat="1" applyFont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vertical="center" shrinkToFit="1"/>
    </xf>
    <xf numFmtId="176" fontId="6" fillId="0" borderId="0" xfId="0" applyNumberFormat="1" applyFont="1" applyBorder="1" applyAlignment="1" applyProtection="1">
      <alignment vertical="center" shrinkToFit="1"/>
    </xf>
    <xf numFmtId="176" fontId="5" fillId="0" borderId="0" xfId="0" applyNumberFormat="1" applyFont="1" applyBorder="1" applyProtection="1">
      <alignment vertical="center"/>
      <protection locked="0"/>
    </xf>
    <xf numFmtId="38" fontId="5" fillId="0" borderId="0" xfId="1" applyFont="1" applyFill="1" applyProtection="1">
      <alignment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23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6" fontId="5" fillId="0" borderId="31" xfId="0" applyNumberFormat="1" applyFont="1" applyBorder="1" applyProtection="1">
      <alignment vertical="center"/>
      <protection locked="0"/>
    </xf>
    <xf numFmtId="176" fontId="5" fillId="0" borderId="11" xfId="0" applyNumberFormat="1" applyFont="1" applyBorder="1" applyAlignment="1" applyProtection="1">
      <alignment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176" fontId="5" fillId="0" borderId="10" xfId="0" applyNumberFormat="1" applyFont="1" applyBorder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178" fontId="5" fillId="2" borderId="10" xfId="0" applyNumberFormat="1" applyFont="1" applyFill="1" applyBorder="1" applyProtection="1">
      <alignment vertical="center"/>
      <protection locked="0"/>
    </xf>
    <xf numFmtId="178" fontId="5" fillId="2" borderId="9" xfId="0" applyNumberFormat="1" applyFont="1" applyFill="1" applyBorder="1" applyProtection="1">
      <alignment vertical="center"/>
      <protection locked="0"/>
    </xf>
    <xf numFmtId="177" fontId="5" fillId="2" borderId="10" xfId="0" applyNumberFormat="1" applyFont="1" applyFill="1" applyBorder="1" applyProtection="1">
      <alignment vertical="center"/>
      <protection locked="0"/>
    </xf>
    <xf numFmtId="0" fontId="2" fillId="0" borderId="10" xfId="0" applyFont="1" applyBorder="1">
      <alignment vertical="center"/>
    </xf>
    <xf numFmtId="0" fontId="2" fillId="0" borderId="32" xfId="0" applyFont="1" applyBorder="1">
      <alignment vertical="center"/>
    </xf>
    <xf numFmtId="177" fontId="5" fillId="2" borderId="26" xfId="0" applyNumberFormat="1" applyFont="1" applyFill="1" applyBorder="1" applyProtection="1">
      <alignment vertical="center"/>
      <protection locked="0"/>
    </xf>
    <xf numFmtId="176" fontId="5" fillId="0" borderId="8" xfId="0" applyNumberFormat="1" applyFont="1" applyBorder="1" applyAlignment="1" applyProtection="1">
      <alignment vertical="center" shrinkToFit="1"/>
      <protection locked="0"/>
    </xf>
    <xf numFmtId="178" fontId="5" fillId="2" borderId="8" xfId="0" applyNumberFormat="1" applyFont="1" applyFill="1" applyBorder="1" applyAlignment="1" applyProtection="1">
      <alignment vertical="center" shrinkToFit="1"/>
      <protection locked="0"/>
    </xf>
    <xf numFmtId="177" fontId="5" fillId="2" borderId="8" xfId="0" applyNumberFormat="1" applyFont="1" applyFill="1" applyBorder="1" applyAlignment="1" applyProtection="1">
      <alignment vertical="center" shrinkToFit="1"/>
      <protection locked="0"/>
    </xf>
    <xf numFmtId="176" fontId="5" fillId="0" borderId="37" xfId="0" applyNumberFormat="1" applyFont="1" applyBorder="1" applyProtection="1">
      <alignment vertical="center"/>
      <protection locked="0"/>
    </xf>
    <xf numFmtId="176" fontId="5" fillId="0" borderId="33" xfId="0" applyNumberFormat="1" applyFont="1" applyBorder="1" applyProtection="1">
      <alignment vertical="center"/>
      <protection locked="0"/>
    </xf>
    <xf numFmtId="176" fontId="5" fillId="0" borderId="32" xfId="0" applyNumberFormat="1" applyFont="1" applyBorder="1" applyAlignment="1" applyProtection="1">
      <alignment vertical="center" shrinkToFit="1"/>
      <protection locked="0"/>
    </xf>
    <xf numFmtId="178" fontId="5" fillId="0" borderId="10" xfId="0" applyNumberFormat="1" applyFont="1" applyBorder="1" applyAlignment="1">
      <alignment vertical="center" shrinkToFit="1"/>
    </xf>
    <xf numFmtId="177" fontId="5" fillId="0" borderId="10" xfId="0" applyNumberFormat="1" applyFont="1" applyBorder="1" applyAlignment="1">
      <alignment vertical="center" shrinkToFit="1"/>
    </xf>
    <xf numFmtId="176" fontId="2" fillId="0" borderId="25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 applyProtection="1">
      <alignment vertical="center"/>
      <protection locked="0"/>
    </xf>
    <xf numFmtId="177" fontId="5" fillId="0" borderId="26" xfId="0" applyNumberFormat="1" applyFont="1" applyBorder="1" applyAlignment="1">
      <alignment vertical="center" shrinkToFit="1"/>
    </xf>
    <xf numFmtId="177" fontId="5" fillId="0" borderId="26" xfId="0" applyNumberFormat="1" applyFont="1" applyBorder="1" applyAlignment="1" applyProtection="1">
      <alignment vertical="center" shrinkToFit="1"/>
      <protection locked="0"/>
    </xf>
    <xf numFmtId="176" fontId="2" fillId="0" borderId="27" xfId="0" applyNumberFormat="1" applyFon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7" fontId="5" fillId="0" borderId="10" xfId="1" applyNumberFormat="1" applyFont="1" applyFill="1" applyBorder="1" applyAlignment="1" applyProtection="1">
      <alignment vertical="center" shrinkToFit="1"/>
    </xf>
    <xf numFmtId="176" fontId="5" fillId="0" borderId="0" xfId="0" applyNumberFormat="1" applyFont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177" fontId="5" fillId="0" borderId="10" xfId="0" applyNumberFormat="1" applyFont="1" applyBorder="1">
      <alignment vertical="center"/>
    </xf>
    <xf numFmtId="38" fontId="5" fillId="0" borderId="10" xfId="0" applyNumberFormat="1" applyFont="1" applyBorder="1" applyAlignment="1">
      <alignment vertical="center" shrinkToFit="1"/>
    </xf>
    <xf numFmtId="38" fontId="5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177" fontId="5" fillId="0" borderId="26" xfId="0" applyNumberFormat="1" applyFont="1" applyBorder="1">
      <alignment vertical="center"/>
    </xf>
    <xf numFmtId="177" fontId="5" fillId="0" borderId="26" xfId="0" applyNumberFormat="1" applyFont="1" applyBorder="1" applyProtection="1">
      <alignment vertical="center"/>
      <protection locked="0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vertical="center" shrinkToFit="1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5" fillId="0" borderId="1" xfId="0" applyNumberFormat="1" applyFont="1" applyBorder="1">
      <alignment vertical="center"/>
    </xf>
    <xf numFmtId="38" fontId="5" fillId="0" borderId="10" xfId="1" applyFont="1" applyFill="1" applyBorder="1" applyAlignment="1" applyProtection="1">
      <alignment vertical="center" shrinkToFit="1"/>
    </xf>
    <xf numFmtId="178" fontId="5" fillId="0" borderId="8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38" fontId="5" fillId="0" borderId="8" xfId="1" applyFont="1" applyFill="1" applyBorder="1" applyAlignment="1" applyProtection="1">
      <alignment vertical="center" shrinkToFit="1"/>
    </xf>
    <xf numFmtId="176" fontId="5" fillId="0" borderId="25" xfId="0" applyNumberFormat="1" applyFont="1" applyBorder="1" applyProtection="1">
      <alignment vertical="center"/>
      <protection locked="0"/>
    </xf>
    <xf numFmtId="176" fontId="5" fillId="0" borderId="26" xfId="0" applyNumberFormat="1" applyFont="1" applyBorder="1" applyProtection="1">
      <alignment vertical="center"/>
      <protection locked="0"/>
    </xf>
    <xf numFmtId="176" fontId="5" fillId="0" borderId="27" xfId="0" applyNumberFormat="1" applyFont="1" applyBorder="1" applyAlignment="1">
      <alignment vertical="center" shrinkToFit="1"/>
    </xf>
    <xf numFmtId="176" fontId="6" fillId="0" borderId="28" xfId="0" applyNumberFormat="1" applyFont="1" applyBorder="1" applyAlignment="1">
      <alignment vertical="center" shrinkToFit="1"/>
    </xf>
    <xf numFmtId="176" fontId="6" fillId="0" borderId="29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38" fontId="5" fillId="0" borderId="8" xfId="0" applyNumberFormat="1" applyFont="1" applyBorder="1" applyAlignment="1">
      <alignment vertical="center" shrinkToFit="1"/>
    </xf>
    <xf numFmtId="176" fontId="9" fillId="0" borderId="1" xfId="2" applyNumberFormat="1" applyFont="1" applyBorder="1" applyProtection="1">
      <alignment vertical="center"/>
      <protection locked="0"/>
    </xf>
    <xf numFmtId="176" fontId="9" fillId="0" borderId="0" xfId="2" applyNumberFormat="1" applyFont="1" applyProtection="1">
      <alignment vertical="center"/>
      <protection locked="0"/>
    </xf>
    <xf numFmtId="176" fontId="9" fillId="0" borderId="7" xfId="2" applyNumberFormat="1" applyFont="1" applyBorder="1" applyProtection="1">
      <alignment vertical="center"/>
      <protection locked="0"/>
    </xf>
    <xf numFmtId="176" fontId="9" fillId="0" borderId="10" xfId="2" applyNumberFormat="1" applyFont="1" applyBorder="1" applyAlignment="1" applyProtection="1">
      <alignment horizontal="center" vertical="center" shrinkToFit="1"/>
      <protection locked="0"/>
    </xf>
    <xf numFmtId="176" fontId="9" fillId="0" borderId="17" xfId="2" applyNumberFormat="1" applyFont="1" applyBorder="1" applyAlignment="1" applyProtection="1">
      <alignment horizontal="center" vertical="center"/>
      <protection locked="0"/>
    </xf>
    <xf numFmtId="176" fontId="9" fillId="2" borderId="18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18" xfId="2" applyNumberFormat="1" applyFont="1" applyBorder="1" applyAlignment="1" applyProtection="1">
      <alignment horizontal="center" vertical="center" wrapText="1" shrinkToFit="1"/>
      <protection locked="0"/>
    </xf>
    <xf numFmtId="176" fontId="9" fillId="0" borderId="18" xfId="2" applyNumberFormat="1" applyFont="1" applyBorder="1" applyAlignment="1" applyProtection="1">
      <alignment horizontal="center" vertical="center" shrinkToFit="1"/>
      <protection locked="0"/>
    </xf>
    <xf numFmtId="38" fontId="9" fillId="0" borderId="18" xfId="3" applyFont="1" applyFill="1" applyBorder="1" applyAlignment="1" applyProtection="1">
      <alignment horizontal="center" vertical="center" shrinkToFit="1"/>
      <protection locked="0"/>
    </xf>
    <xf numFmtId="176" fontId="9" fillId="0" borderId="19" xfId="2" applyNumberFormat="1" applyFont="1" applyBorder="1" applyProtection="1">
      <alignment vertical="center"/>
      <protection locked="0"/>
    </xf>
    <xf numFmtId="176" fontId="9" fillId="0" borderId="18" xfId="2" applyNumberFormat="1" applyFont="1" applyBorder="1" applyProtection="1">
      <alignment vertical="center"/>
      <protection locked="0"/>
    </xf>
    <xf numFmtId="176" fontId="9" fillId="0" borderId="10" xfId="2" applyNumberFormat="1" applyFont="1" applyBorder="1" applyAlignment="1" applyProtection="1">
      <alignment horizontal="center" vertical="center"/>
      <protection locked="0"/>
    </xf>
    <xf numFmtId="38" fontId="9" fillId="0" borderId="10" xfId="3" applyFont="1" applyFill="1" applyBorder="1" applyAlignment="1" applyProtection="1">
      <alignment horizontal="center" vertical="center" shrinkToFit="1"/>
      <protection locked="0"/>
    </xf>
    <xf numFmtId="176" fontId="9" fillId="0" borderId="22" xfId="2" applyNumberFormat="1" applyFont="1" applyBorder="1" applyProtection="1">
      <alignment vertical="center"/>
      <protection locked="0"/>
    </xf>
    <xf numFmtId="176" fontId="9" fillId="0" borderId="10" xfId="2" applyNumberFormat="1" applyFont="1" applyBorder="1" applyProtection="1">
      <alignment vertical="center"/>
      <protection locked="0"/>
    </xf>
    <xf numFmtId="177" fontId="11" fillId="0" borderId="10" xfId="2" applyNumberFormat="1" applyFont="1" applyBorder="1" applyAlignment="1">
      <alignment vertical="center" shrinkToFit="1"/>
    </xf>
    <xf numFmtId="178" fontId="11" fillId="2" borderId="10" xfId="2" applyNumberFormat="1" applyFont="1" applyFill="1" applyBorder="1" applyAlignment="1" applyProtection="1">
      <alignment vertical="center" shrinkToFit="1"/>
      <protection locked="0"/>
    </xf>
    <xf numFmtId="178" fontId="11" fillId="0" borderId="10" xfId="2" applyNumberFormat="1" applyFont="1" applyBorder="1" applyAlignment="1">
      <alignment vertical="center" shrinkToFit="1"/>
    </xf>
    <xf numFmtId="177" fontId="11" fillId="2" borderId="10" xfId="2" applyNumberFormat="1" applyFont="1" applyFill="1" applyBorder="1" applyAlignment="1" applyProtection="1">
      <alignment vertical="center" shrinkToFit="1"/>
      <protection locked="0"/>
    </xf>
    <xf numFmtId="176" fontId="9" fillId="0" borderId="14" xfId="2" applyNumberFormat="1" applyFont="1" applyBorder="1" applyProtection="1">
      <alignment vertical="center"/>
      <protection locked="0"/>
    </xf>
    <xf numFmtId="177" fontId="11" fillId="3" borderId="10" xfId="2" applyNumberFormat="1" applyFont="1" applyFill="1" applyBorder="1" applyAlignment="1">
      <alignment vertical="center" shrinkToFit="1"/>
    </xf>
    <xf numFmtId="177" fontId="12" fillId="0" borderId="10" xfId="2" applyNumberFormat="1" applyFont="1" applyBorder="1" applyAlignment="1">
      <alignment vertical="center" shrinkToFit="1"/>
    </xf>
    <xf numFmtId="176" fontId="11" fillId="0" borderId="33" xfId="2" applyNumberFormat="1" applyFont="1" applyBorder="1" applyProtection="1">
      <alignment vertical="center"/>
      <protection locked="0"/>
    </xf>
    <xf numFmtId="176" fontId="9" fillId="0" borderId="32" xfId="2" applyNumberFormat="1" applyFont="1" applyBorder="1" applyProtection="1">
      <alignment vertical="center"/>
      <protection locked="0"/>
    </xf>
    <xf numFmtId="178" fontId="11" fillId="2" borderId="32" xfId="2" applyNumberFormat="1" applyFont="1" applyFill="1" applyBorder="1" applyAlignment="1" applyProtection="1">
      <alignment vertical="center" shrinkToFit="1"/>
      <protection locked="0"/>
    </xf>
    <xf numFmtId="177" fontId="12" fillId="0" borderId="32" xfId="2" applyNumberFormat="1" applyFont="1" applyBorder="1" applyAlignment="1">
      <alignment vertical="center" shrinkToFit="1"/>
    </xf>
    <xf numFmtId="177" fontId="11" fillId="2" borderId="32" xfId="2" applyNumberFormat="1" applyFont="1" applyFill="1" applyBorder="1" applyAlignment="1" applyProtection="1">
      <alignment vertical="center" shrinkToFit="1"/>
      <protection locked="0"/>
    </xf>
    <xf numFmtId="177" fontId="11" fillId="0" borderId="32" xfId="2" applyNumberFormat="1" applyFont="1" applyBorder="1" applyAlignment="1">
      <alignment vertical="center" shrinkToFit="1"/>
    </xf>
    <xf numFmtId="176" fontId="9" fillId="0" borderId="38" xfId="2" applyNumberFormat="1" applyFont="1" applyBorder="1" applyProtection="1">
      <alignment vertical="center"/>
      <protection locked="0"/>
    </xf>
    <xf numFmtId="176" fontId="9" fillId="0" borderId="25" xfId="2" applyNumberFormat="1" applyFont="1" applyBorder="1" applyProtection="1">
      <alignment vertical="center"/>
      <protection locked="0"/>
    </xf>
    <xf numFmtId="176" fontId="9" fillId="0" borderId="26" xfId="2" applyNumberFormat="1" applyFont="1" applyBorder="1" applyProtection="1">
      <alignment vertical="center"/>
      <protection locked="0"/>
    </xf>
    <xf numFmtId="177" fontId="11" fillId="0" borderId="26" xfId="2" applyNumberFormat="1" applyFont="1" applyBorder="1" applyAlignment="1">
      <alignment vertical="center" shrinkToFit="1"/>
    </xf>
    <xf numFmtId="177" fontId="11" fillId="0" borderId="26" xfId="2" applyNumberFormat="1" applyFont="1" applyBorder="1" applyAlignment="1" applyProtection="1">
      <alignment vertical="center" shrinkToFit="1"/>
      <protection locked="0"/>
    </xf>
    <xf numFmtId="177" fontId="11" fillId="2" borderId="26" xfId="2" applyNumberFormat="1" applyFont="1" applyFill="1" applyBorder="1" applyAlignment="1" applyProtection="1">
      <alignment vertical="center" shrinkToFit="1"/>
      <protection locked="0"/>
    </xf>
    <xf numFmtId="176" fontId="9" fillId="0" borderId="27" xfId="2" applyNumberFormat="1" applyFont="1" applyBorder="1" applyAlignment="1">
      <alignment vertical="center" shrinkToFit="1"/>
    </xf>
    <xf numFmtId="176" fontId="8" fillId="0" borderId="28" xfId="2" applyNumberFormat="1" applyBorder="1" applyAlignment="1">
      <alignment vertical="center" shrinkToFit="1"/>
    </xf>
    <xf numFmtId="176" fontId="8" fillId="0" borderId="29" xfId="2" applyNumberFormat="1" applyBorder="1" applyAlignment="1">
      <alignment vertical="center" shrinkToFit="1"/>
    </xf>
    <xf numFmtId="176" fontId="9" fillId="0" borderId="30" xfId="2" applyNumberFormat="1" applyFont="1" applyBorder="1" applyProtection="1">
      <alignment vertical="center"/>
      <protection locked="0"/>
    </xf>
    <xf numFmtId="176" fontId="11" fillId="0" borderId="0" xfId="2" applyNumberFormat="1" applyFont="1">
      <alignment vertical="center"/>
    </xf>
    <xf numFmtId="176" fontId="11" fillId="0" borderId="0" xfId="2" applyNumberFormat="1" applyFont="1" applyAlignment="1">
      <alignment vertical="center" shrinkToFit="1"/>
    </xf>
    <xf numFmtId="176" fontId="9" fillId="0" borderId="0" xfId="2" applyNumberFormat="1" applyFont="1">
      <alignment vertical="center"/>
    </xf>
    <xf numFmtId="38" fontId="9" fillId="0" borderId="0" xfId="3" applyFont="1" applyFill="1" applyBorder="1" applyAlignment="1" applyProtection="1">
      <alignment horizontal="right" vertical="center"/>
    </xf>
    <xf numFmtId="176" fontId="9" fillId="0" borderId="0" xfId="2" applyNumberFormat="1" applyFont="1" applyAlignment="1">
      <alignment vertical="center" shrinkToFit="1"/>
    </xf>
    <xf numFmtId="176" fontId="8" fillId="0" borderId="0" xfId="2" applyNumberFormat="1" applyAlignment="1">
      <alignment vertical="center" shrinkToFit="1"/>
    </xf>
    <xf numFmtId="38" fontId="9" fillId="0" borderId="0" xfId="3" applyFont="1" applyFill="1" applyProtection="1">
      <alignment vertical="center"/>
      <protection locked="0"/>
    </xf>
    <xf numFmtId="176" fontId="11" fillId="0" borderId="12" xfId="2" applyNumberFormat="1" applyFont="1" applyBorder="1" applyProtection="1">
      <alignment vertical="center"/>
      <protection locked="0"/>
    </xf>
    <xf numFmtId="176" fontId="11" fillId="0" borderId="23" xfId="2" applyNumberFormat="1" applyFont="1" applyBorder="1" applyProtection="1">
      <alignment vertical="center"/>
      <protection locked="0"/>
    </xf>
    <xf numFmtId="176" fontId="11" fillId="0" borderId="10" xfId="2" applyNumberFormat="1" applyFont="1" applyBorder="1" applyProtection="1">
      <alignment vertical="center"/>
      <protection locked="0"/>
    </xf>
    <xf numFmtId="176" fontId="12" fillId="0" borderId="0" xfId="2" applyNumberFormat="1" applyFont="1" applyProtection="1">
      <alignment vertical="center"/>
      <protection locked="0"/>
    </xf>
    <xf numFmtId="176" fontId="9" fillId="0" borderId="24" xfId="2" applyNumberFormat="1" applyFont="1" applyBorder="1" applyProtection="1">
      <alignment vertical="center"/>
      <protection locked="0"/>
    </xf>
    <xf numFmtId="176" fontId="9" fillId="2" borderId="10" xfId="2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2" applyNumberFormat="1" applyFont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Border="1" applyAlignment="1" applyProtection="1">
      <alignment vertical="center" shrinkToFit="1"/>
    </xf>
    <xf numFmtId="176" fontId="5" fillId="0" borderId="23" xfId="0" applyNumberFormat="1" applyFont="1" applyBorder="1" applyAlignment="1" applyProtection="1">
      <alignment vertical="center" shrinkToFit="1"/>
    </xf>
    <xf numFmtId="176" fontId="5" fillId="0" borderId="9" xfId="0" applyNumberFormat="1" applyFont="1" applyBorder="1" applyAlignment="1" applyProtection="1">
      <alignment vertical="center" shrinkToFit="1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8" xfId="0" applyNumberFormat="1" applyFont="1" applyFill="1" applyBorder="1" applyAlignment="1" applyProtection="1">
      <alignment vertical="center" wrapText="1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5" fillId="0" borderId="20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5" fillId="0" borderId="6" xfId="0" applyNumberFormat="1" applyFont="1" applyBorder="1" applyAlignment="1" applyProtection="1">
      <alignment vertical="center" wrapText="1"/>
      <protection locked="0"/>
    </xf>
    <xf numFmtId="176" fontId="6" fillId="0" borderId="14" xfId="0" applyNumberFormat="1" applyFont="1" applyBorder="1" applyAlignment="1" applyProtection="1">
      <alignment vertical="center" wrapText="1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11" xfId="0" applyNumberFormat="1" applyFont="1" applyBorder="1" applyAlignment="1" applyProtection="1">
      <alignment horizontal="center" vertical="center" wrapText="1" shrinkToFit="1"/>
      <protection locked="0"/>
    </xf>
    <xf numFmtId="176" fontId="6" fillId="2" borderId="8" xfId="0" applyNumberFormat="1" applyFont="1" applyFill="1" applyBorder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38" fontId="5" fillId="0" borderId="2" xfId="1" applyFont="1" applyFill="1" applyBorder="1" applyAlignment="1" applyProtection="1">
      <alignment horizontal="center" vertical="center" wrapText="1" shrinkToFit="1"/>
      <protection locked="0"/>
    </xf>
    <xf numFmtId="38" fontId="5" fillId="0" borderId="8" xfId="1" applyFont="1" applyFill="1" applyBorder="1" applyAlignment="1" applyProtection="1">
      <alignment vertical="center" wrapText="1" shrinkToFit="1"/>
      <protection locked="0"/>
    </xf>
    <xf numFmtId="176" fontId="5" fillId="0" borderId="12" xfId="0" applyNumberFormat="1" applyFont="1" applyBorder="1" applyAlignment="1" applyProtection="1">
      <alignment vertical="center"/>
    </xf>
    <xf numFmtId="176" fontId="5" fillId="0" borderId="23" xfId="0" applyNumberFormat="1" applyFont="1" applyBorder="1" applyAlignment="1" applyProtection="1">
      <alignment vertical="center"/>
    </xf>
    <xf numFmtId="176" fontId="5" fillId="0" borderId="9" xfId="0" applyNumberFormat="1" applyFont="1" applyBorder="1" applyAlignment="1" applyProtection="1">
      <alignment vertical="center"/>
    </xf>
    <xf numFmtId="177" fontId="7" fillId="0" borderId="0" xfId="0" applyNumberFormat="1" applyFont="1" applyFill="1" applyAlignment="1" applyProtection="1">
      <alignment horizontal="left" vertical="center" shrinkToFit="1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9" fillId="0" borderId="2" xfId="2" applyNumberFormat="1" applyFont="1" applyBorder="1" applyAlignment="1" applyProtection="1">
      <alignment horizontal="center" vertical="center"/>
      <protection locked="0"/>
    </xf>
    <xf numFmtId="176" fontId="9" fillId="0" borderId="8" xfId="2" applyNumberFormat="1" applyFont="1" applyBorder="1" applyAlignment="1" applyProtection="1">
      <alignment horizontal="center" vertical="center"/>
      <protection locked="0"/>
    </xf>
    <xf numFmtId="176" fontId="9" fillId="0" borderId="3" xfId="2" applyNumberFormat="1" applyFont="1" applyBorder="1" applyAlignment="1" applyProtection="1">
      <alignment horizontal="center" vertical="center"/>
      <protection locked="0"/>
    </xf>
    <xf numFmtId="176" fontId="9" fillId="2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8" xfId="2" applyNumberFormat="1" applyFont="1" applyFill="1" applyBorder="1" applyAlignment="1" applyProtection="1">
      <alignment vertical="center" wrapText="1" shrinkToFit="1"/>
      <protection locked="0"/>
    </xf>
    <xf numFmtId="176" fontId="9" fillId="0" borderId="2" xfId="2" applyNumberFormat="1" applyFont="1" applyBorder="1" applyAlignment="1" applyProtection="1">
      <alignment horizontal="center" vertical="center" shrinkToFit="1"/>
      <protection locked="0"/>
    </xf>
    <xf numFmtId="176" fontId="9" fillId="0" borderId="8" xfId="2" applyNumberFormat="1" applyFont="1" applyBorder="1" applyProtection="1">
      <alignment vertical="center"/>
      <protection locked="0"/>
    </xf>
    <xf numFmtId="176" fontId="11" fillId="0" borderId="4" xfId="2" applyNumberFormat="1" applyFont="1" applyBorder="1" applyAlignment="1" applyProtection="1">
      <alignment horizontal="center" vertical="center" wrapText="1"/>
      <protection locked="0"/>
    </xf>
    <xf numFmtId="176" fontId="11" fillId="0" borderId="5" xfId="2" applyNumberFormat="1" applyFont="1" applyBorder="1" applyProtection="1">
      <alignment vertical="center"/>
      <protection locked="0"/>
    </xf>
    <xf numFmtId="176" fontId="11" fillId="0" borderId="13" xfId="2" applyNumberFormat="1" applyFont="1" applyBorder="1" applyProtection="1">
      <alignment vertical="center"/>
      <protection locked="0"/>
    </xf>
    <xf numFmtId="176" fontId="11" fillId="0" borderId="0" xfId="2" applyNumberFormat="1" applyFont="1" applyProtection="1">
      <alignment vertical="center"/>
      <protection locked="0"/>
    </xf>
    <xf numFmtId="176" fontId="11" fillId="0" borderId="20" xfId="2" applyNumberFormat="1" applyFont="1" applyBorder="1" applyProtection="1">
      <alignment vertical="center"/>
      <protection locked="0"/>
    </xf>
    <xf numFmtId="176" fontId="11" fillId="0" borderId="21" xfId="2" applyNumberFormat="1" applyFont="1" applyBorder="1" applyProtection="1">
      <alignment vertical="center"/>
      <protection locked="0"/>
    </xf>
    <xf numFmtId="176" fontId="9" fillId="0" borderId="6" xfId="2" applyNumberFormat="1" applyFont="1" applyBorder="1" applyAlignment="1" applyProtection="1">
      <alignment vertical="center" wrapText="1"/>
      <protection locked="0"/>
    </xf>
    <xf numFmtId="176" fontId="8" fillId="0" borderId="14" xfId="2" applyNumberFormat="1" applyBorder="1" applyAlignment="1" applyProtection="1">
      <alignment vertical="center" wrapText="1"/>
      <protection locked="0"/>
    </xf>
    <xf numFmtId="176" fontId="9" fillId="0" borderId="9" xfId="2" applyNumberFormat="1" applyFont="1" applyBorder="1" applyAlignment="1" applyProtection="1">
      <alignment horizontal="center" vertical="center"/>
      <protection locked="0"/>
    </xf>
    <xf numFmtId="176" fontId="9" fillId="0" borderId="15" xfId="2" applyNumberFormat="1" applyFont="1" applyBorder="1" applyAlignment="1" applyProtection="1">
      <alignment horizontal="center" vertical="center"/>
      <protection locked="0"/>
    </xf>
    <xf numFmtId="176" fontId="9" fillId="2" borderId="10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10" xfId="2" applyNumberFormat="1" applyFont="1" applyBorder="1" applyAlignment="1" applyProtection="1">
      <alignment horizontal="center" vertical="center" wrapText="1" shrinkToFit="1"/>
      <protection locked="0"/>
    </xf>
    <xf numFmtId="176" fontId="9" fillId="0" borderId="11" xfId="2" applyNumberFormat="1" applyFont="1" applyBorder="1" applyAlignment="1" applyProtection="1">
      <alignment horizontal="center" vertical="center" wrapText="1" shrinkToFit="1"/>
      <protection locked="0"/>
    </xf>
    <xf numFmtId="176" fontId="8" fillId="2" borderId="8" xfId="2" applyNumberFormat="1" applyFill="1" applyBorder="1" applyAlignment="1" applyProtection="1">
      <alignment horizontal="center" vertical="center"/>
      <protection locked="0"/>
    </xf>
    <xf numFmtId="176" fontId="8" fillId="2" borderId="18" xfId="2" applyNumberFormat="1" applyFill="1" applyBorder="1" applyAlignment="1" applyProtection="1">
      <alignment horizontal="center" vertical="center"/>
      <protection locked="0"/>
    </xf>
    <xf numFmtId="176" fontId="9" fillId="2" borderId="8" xfId="2" applyNumberFormat="1" applyFont="1" applyFill="1" applyBorder="1" applyAlignment="1" applyProtection="1">
      <alignment horizontal="center" vertical="center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8" fillId="2" borderId="18" xfId="2" applyNumberFormat="1" applyFill="1" applyBorder="1" applyAlignment="1" applyProtection="1">
      <alignment horizontal="center" vertical="center" shrinkToFit="1"/>
      <protection locked="0"/>
    </xf>
    <xf numFmtId="176" fontId="9" fillId="0" borderId="12" xfId="2" applyNumberFormat="1" applyFont="1" applyBorder="1" applyAlignment="1" applyProtection="1">
      <alignment horizontal="center" vertical="center" wrapText="1"/>
      <protection locked="0"/>
    </xf>
    <xf numFmtId="176" fontId="9" fillId="0" borderId="16" xfId="2" applyNumberFormat="1" applyFont="1" applyBorder="1" applyAlignment="1" applyProtection="1">
      <alignment horizontal="center" vertical="center" wrapText="1"/>
      <protection locked="0"/>
    </xf>
    <xf numFmtId="38" fontId="11" fillId="0" borderId="2" xfId="3" applyFont="1" applyFill="1" applyBorder="1" applyAlignment="1" applyProtection="1">
      <alignment horizontal="center" vertical="center" wrapText="1" shrinkToFit="1"/>
      <protection locked="0"/>
    </xf>
    <xf numFmtId="38" fontId="11" fillId="0" borderId="8" xfId="3" applyFont="1" applyFill="1" applyBorder="1" applyAlignment="1" applyProtection="1">
      <alignment vertical="center" wrapText="1" shrinkToFit="1"/>
      <protection locked="0"/>
    </xf>
    <xf numFmtId="176" fontId="9" fillId="0" borderId="12" xfId="2" applyNumberFormat="1" applyFont="1" applyBorder="1" applyAlignment="1">
      <alignment vertical="center" shrinkToFit="1"/>
    </xf>
    <xf numFmtId="176" fontId="8" fillId="0" borderId="23" xfId="2" applyNumberFormat="1" applyBorder="1" applyAlignment="1">
      <alignment vertical="center" shrinkToFit="1"/>
    </xf>
    <xf numFmtId="0" fontId="8" fillId="0" borderId="0" xfId="2">
      <alignment vertical="center"/>
    </xf>
    <xf numFmtId="176" fontId="8" fillId="0" borderId="0" xfId="2" applyNumberFormat="1">
      <alignment vertical="center"/>
    </xf>
    <xf numFmtId="176" fontId="5" fillId="0" borderId="12" xfId="0" applyNumberFormat="1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176" fontId="5" fillId="0" borderId="34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left" vertical="center" shrinkToFit="1"/>
    </xf>
    <xf numFmtId="176" fontId="5" fillId="0" borderId="36" xfId="0" applyNumberFormat="1" applyFont="1" applyBorder="1" applyAlignment="1">
      <alignment horizontal="left" vertical="center" shrinkToFit="1"/>
    </xf>
    <xf numFmtId="176" fontId="6" fillId="0" borderId="0" xfId="0" applyNumberFormat="1" applyFont="1">
      <alignment vertical="center"/>
    </xf>
    <xf numFmtId="176" fontId="5" fillId="0" borderId="8" xfId="0" applyNumberFormat="1" applyFont="1" applyBorder="1" applyProtection="1">
      <alignment vertical="center"/>
      <protection locked="0"/>
    </xf>
    <xf numFmtId="176" fontId="5" fillId="0" borderId="12" xfId="0" applyNumberFormat="1" applyFont="1" applyBorder="1" applyAlignment="1" applyProtection="1">
      <alignment horizontal="center" vertical="center" wrapText="1"/>
      <protection locked="0"/>
    </xf>
    <xf numFmtId="176" fontId="5" fillId="0" borderId="16" xfId="0" applyNumberFormat="1" applyFont="1" applyBorder="1" applyAlignment="1" applyProtection="1">
      <alignment horizontal="center" vertical="center" wrapText="1"/>
      <protection locked="0"/>
    </xf>
    <xf numFmtId="176" fontId="2" fillId="0" borderId="12" xfId="0" applyNumberFormat="1" applyFont="1" applyBorder="1" applyAlignment="1">
      <alignment vertical="center" shrinkToFit="1"/>
    </xf>
    <xf numFmtId="176" fontId="0" fillId="0" borderId="23" xfId="0" applyNumberFormat="1" applyBorder="1" applyAlignment="1">
      <alignment vertical="center" shrinkToFit="1"/>
    </xf>
    <xf numFmtId="176" fontId="2" fillId="0" borderId="0" xfId="0" applyNumberFormat="1" applyFont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 wrapText="1"/>
      <protection locked="0"/>
    </xf>
    <xf numFmtId="176" fontId="0" fillId="0" borderId="14" xfId="0" applyNumberFormat="1" applyBorder="1" applyAlignment="1" applyProtection="1">
      <alignment vertical="center" wrapText="1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2" fillId="0" borderId="11" xfId="0" applyNumberFormat="1" applyFont="1" applyBorder="1" applyAlignment="1" applyProtection="1">
      <alignment horizontal="center" vertical="center" wrapText="1" shrinkToFit="1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Border="1" applyAlignment="1" applyProtection="1">
      <alignment horizontal="center" vertical="center" wrapText="1"/>
      <protection locked="0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2" fillId="2" borderId="8" xfId="0" applyNumberFormat="1" applyFont="1" applyFill="1" applyBorder="1" applyAlignment="1" applyProtection="1">
      <alignment vertical="center" wrapText="1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Protection="1">
      <alignment vertical="center"/>
      <protection locked="0"/>
    </xf>
  </cellXfs>
  <cellStyles count="4">
    <cellStyle name="桁区切り" xfId="1" builtinId="6"/>
    <cellStyle name="桁区切り 2" xfId="3" xr:uid="{00213FC3-4DB2-4635-B479-0DCF2AE9DF67}"/>
    <cellStyle name="標準" xfId="0" builtinId="0"/>
    <cellStyle name="標準 2" xfId="2" xr:uid="{DA9CBCA9-94CA-49D0-831D-F6252CFD8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BCBE-F33F-4701-A51D-51BB09A20C1C}">
  <sheetPr>
    <tabColor rgb="FFFFC000"/>
    <pageSetUpPr fitToPage="1"/>
  </sheetPr>
  <dimension ref="A1:T42"/>
  <sheetViews>
    <sheetView tabSelected="1" view="pageBreakPreview" zoomScale="75" zoomScaleNormal="100" zoomScaleSheetLayoutView="75" workbookViewId="0">
      <pane xSplit="2" ySplit="4" topLeftCell="C5" activePane="bottomRight" state="frozen"/>
      <selection activeCell="E9" sqref="E9"/>
      <selection pane="topRight" activeCell="E9" sqref="E9"/>
      <selection pane="bottomLeft" activeCell="E9" sqref="E9"/>
      <selection pane="bottomRight"/>
    </sheetView>
  </sheetViews>
  <sheetFormatPr defaultColWidth="9" defaultRowHeight="17.149999999999999" customHeight="1" x14ac:dyDescent="0.2"/>
  <cols>
    <col min="1" max="1" width="4.453125" style="88" bestFit="1" customWidth="1"/>
    <col min="2" max="2" width="32.7265625" style="88" bestFit="1" customWidth="1"/>
    <col min="3" max="3" width="9.26953125" style="88" bestFit="1" customWidth="1"/>
    <col min="4" max="4" width="11" style="88" bestFit="1" customWidth="1"/>
    <col min="5" max="5" width="14.453125" style="88" customWidth="1"/>
    <col min="6" max="6" width="11.6328125" style="88" bestFit="1" customWidth="1"/>
    <col min="7" max="7" width="9" style="88"/>
    <col min="8" max="8" width="11.6328125" style="88" bestFit="1" customWidth="1"/>
    <col min="9" max="9" width="9" style="88"/>
    <col min="10" max="10" width="9.453125" style="88" bestFit="1" customWidth="1"/>
    <col min="11" max="11" width="9" style="88" customWidth="1"/>
    <col min="12" max="12" width="11.6328125" style="88" customWidth="1"/>
    <col min="13" max="13" width="10.7265625" style="88" customWidth="1"/>
    <col min="14" max="14" width="13.90625" style="88" customWidth="1"/>
    <col min="15" max="15" width="13.90625" style="54" bestFit="1" customWidth="1"/>
    <col min="16" max="16" width="12.7265625" style="88" bestFit="1" customWidth="1"/>
    <col min="17" max="18" width="9" style="88"/>
    <col min="19" max="19" width="12.90625" style="88" customWidth="1"/>
    <col min="20" max="23" width="9" style="88"/>
    <col min="24" max="24" width="12.08984375" style="88" bestFit="1" customWidth="1"/>
    <col min="25" max="25" width="13.26953125" style="88" bestFit="1" customWidth="1"/>
    <col min="26" max="16384" width="9" style="88"/>
  </cols>
  <sheetData>
    <row r="1" spans="1:20" ht="17.149999999999999" customHeight="1" x14ac:dyDescent="0.2">
      <c r="A1" s="90"/>
      <c r="B1" s="175" t="s">
        <v>0</v>
      </c>
      <c r="C1" s="177" t="s">
        <v>1</v>
      </c>
      <c r="D1" s="177"/>
      <c r="E1" s="177"/>
      <c r="F1" s="178" t="s">
        <v>2</v>
      </c>
      <c r="G1" s="178"/>
      <c r="H1" s="178"/>
      <c r="I1" s="178"/>
      <c r="J1" s="178"/>
      <c r="K1" s="178"/>
      <c r="L1" s="178"/>
      <c r="M1" s="179" t="s">
        <v>3</v>
      </c>
      <c r="N1" s="181" t="s">
        <v>4</v>
      </c>
      <c r="O1" s="206" t="s">
        <v>5</v>
      </c>
      <c r="P1" s="183" t="s">
        <v>6</v>
      </c>
      <c r="Q1" s="185" t="s">
        <v>120</v>
      </c>
      <c r="R1" s="186"/>
      <c r="S1" s="186"/>
      <c r="T1" s="191" t="s">
        <v>7</v>
      </c>
    </row>
    <row r="2" spans="1:20" ht="17.149999999999999" customHeight="1" x14ac:dyDescent="0.2">
      <c r="A2" s="26"/>
      <c r="B2" s="176"/>
      <c r="C2" s="193" t="s">
        <v>8</v>
      </c>
      <c r="D2" s="195" t="s">
        <v>9</v>
      </c>
      <c r="E2" s="197" t="s">
        <v>10</v>
      </c>
      <c r="F2" s="27" t="s">
        <v>11</v>
      </c>
      <c r="G2" s="196" t="s">
        <v>9</v>
      </c>
      <c r="H2" s="27" t="s">
        <v>11</v>
      </c>
      <c r="I2" s="196" t="s">
        <v>9</v>
      </c>
      <c r="J2" s="27" t="s">
        <v>11</v>
      </c>
      <c r="K2" s="196" t="s">
        <v>9</v>
      </c>
      <c r="L2" s="204" t="s">
        <v>12</v>
      </c>
      <c r="M2" s="180"/>
      <c r="N2" s="182"/>
      <c r="O2" s="207"/>
      <c r="P2" s="184"/>
      <c r="Q2" s="187"/>
      <c r="R2" s="188"/>
      <c r="S2" s="188"/>
      <c r="T2" s="192"/>
    </row>
    <row r="3" spans="1:20" ht="17.149999999999999" customHeight="1" x14ac:dyDescent="0.2">
      <c r="A3" s="26"/>
      <c r="B3" s="176"/>
      <c r="C3" s="193"/>
      <c r="D3" s="195"/>
      <c r="E3" s="197"/>
      <c r="F3" s="27" t="s">
        <v>13</v>
      </c>
      <c r="G3" s="199"/>
      <c r="H3" s="27" t="s">
        <v>14</v>
      </c>
      <c r="I3" s="201"/>
      <c r="J3" s="27"/>
      <c r="K3" s="202"/>
      <c r="L3" s="204"/>
      <c r="M3" s="180"/>
      <c r="N3" s="182"/>
      <c r="O3" s="207"/>
      <c r="P3" s="184"/>
      <c r="Q3" s="187"/>
      <c r="R3" s="188"/>
      <c r="S3" s="188"/>
      <c r="T3" s="192"/>
    </row>
    <row r="4" spans="1:20" ht="17.149999999999999" customHeight="1" x14ac:dyDescent="0.2">
      <c r="A4" s="26"/>
      <c r="B4" s="176"/>
      <c r="C4" s="194"/>
      <c r="D4" s="196"/>
      <c r="E4" s="198"/>
      <c r="F4" s="27" t="s">
        <v>15</v>
      </c>
      <c r="G4" s="199"/>
      <c r="H4" s="27" t="s">
        <v>16</v>
      </c>
      <c r="I4" s="201"/>
      <c r="J4" s="27" t="s">
        <v>17</v>
      </c>
      <c r="K4" s="202"/>
      <c r="L4" s="205"/>
      <c r="M4" s="180"/>
      <c r="N4" s="182"/>
      <c r="O4" s="207"/>
      <c r="P4" s="184"/>
      <c r="Q4" s="187"/>
      <c r="R4" s="188"/>
      <c r="S4" s="188"/>
      <c r="T4" s="192"/>
    </row>
    <row r="5" spans="1:20" ht="17.149999999999999" customHeight="1" x14ac:dyDescent="0.2">
      <c r="A5" s="26"/>
      <c r="B5" s="176"/>
      <c r="C5" s="28"/>
      <c r="D5" s="29"/>
      <c r="E5" s="30" t="s">
        <v>33</v>
      </c>
      <c r="F5" s="27" t="s">
        <v>18</v>
      </c>
      <c r="G5" s="200"/>
      <c r="H5" s="27" t="s">
        <v>19</v>
      </c>
      <c r="I5" s="200"/>
      <c r="J5" s="27" t="s">
        <v>20</v>
      </c>
      <c r="K5" s="203"/>
      <c r="L5" s="31" t="s">
        <v>37</v>
      </c>
      <c r="M5" s="29" t="s">
        <v>34</v>
      </c>
      <c r="N5" s="32" t="s">
        <v>35</v>
      </c>
      <c r="O5" s="33" t="s">
        <v>38</v>
      </c>
      <c r="P5" s="31" t="s">
        <v>39</v>
      </c>
      <c r="Q5" s="187"/>
      <c r="R5" s="188"/>
      <c r="S5" s="188"/>
      <c r="T5" s="192"/>
    </row>
    <row r="6" spans="1:20" ht="17.149999999999999" customHeight="1" x14ac:dyDescent="0.2">
      <c r="A6" s="34"/>
      <c r="B6" s="35"/>
      <c r="C6" s="36" t="s">
        <v>36</v>
      </c>
      <c r="D6" s="89" t="s">
        <v>21</v>
      </c>
      <c r="E6" s="37" t="s">
        <v>22</v>
      </c>
      <c r="F6" s="27" t="s">
        <v>23</v>
      </c>
      <c r="G6" s="89" t="s">
        <v>21</v>
      </c>
      <c r="H6" s="27" t="s">
        <v>23</v>
      </c>
      <c r="I6" s="89" t="s">
        <v>21</v>
      </c>
      <c r="J6" s="27" t="s">
        <v>23</v>
      </c>
      <c r="K6" s="89" t="s">
        <v>21</v>
      </c>
      <c r="L6" s="27" t="s">
        <v>22</v>
      </c>
      <c r="M6" s="89" t="s">
        <v>22</v>
      </c>
      <c r="N6" s="37" t="s">
        <v>22</v>
      </c>
      <c r="O6" s="38" t="s">
        <v>22</v>
      </c>
      <c r="P6" s="27" t="s">
        <v>22</v>
      </c>
      <c r="Q6" s="189"/>
      <c r="R6" s="190"/>
      <c r="S6" s="190"/>
      <c r="T6" s="192"/>
    </row>
    <row r="7" spans="1:20" ht="17.149999999999999" customHeight="1" x14ac:dyDescent="0.2">
      <c r="A7" s="39">
        <v>1</v>
      </c>
      <c r="B7" s="40" t="s">
        <v>91</v>
      </c>
      <c r="C7" s="14">
        <v>343</v>
      </c>
      <c r="D7" s="11"/>
      <c r="E7" s="12">
        <f>D7*C7*12*0.85</f>
        <v>0</v>
      </c>
      <c r="F7" s="14">
        <v>178247</v>
      </c>
      <c r="G7" s="13"/>
      <c r="H7" s="14">
        <v>384719</v>
      </c>
      <c r="I7" s="11"/>
      <c r="J7" s="14"/>
      <c r="K7" s="11"/>
      <c r="L7" s="12">
        <f>F7*G7+H7*I7+J7*K7</f>
        <v>0</v>
      </c>
      <c r="M7" s="15"/>
      <c r="N7" s="14">
        <f>INT(E7+L7+M7)</f>
        <v>0</v>
      </c>
      <c r="O7" s="87">
        <v>17261078</v>
      </c>
      <c r="P7" s="14" t="str">
        <f t="shared" ref="P7:P28" si="0">IF(E7=0," ",O7-N7)</f>
        <v xml:space="preserve"> </v>
      </c>
      <c r="Q7" s="172" t="s">
        <v>90</v>
      </c>
      <c r="R7" s="173" t="s">
        <v>88</v>
      </c>
      <c r="S7" s="174" t="s">
        <v>88</v>
      </c>
      <c r="T7" s="41"/>
    </row>
    <row r="8" spans="1:20" ht="17.149999999999999" customHeight="1" x14ac:dyDescent="0.2">
      <c r="A8" s="39">
        <v>2</v>
      </c>
      <c r="B8" s="40" t="s">
        <v>92</v>
      </c>
      <c r="C8" s="14">
        <v>60</v>
      </c>
      <c r="D8" s="11"/>
      <c r="E8" s="12">
        <f t="shared" ref="E8:E28" si="1">D8*C8*12*0.85</f>
        <v>0</v>
      </c>
      <c r="F8" s="14">
        <v>15813</v>
      </c>
      <c r="G8" s="11"/>
      <c r="H8" s="14">
        <v>40299</v>
      </c>
      <c r="I8" s="11"/>
      <c r="J8" s="14"/>
      <c r="K8" s="11"/>
      <c r="L8" s="12">
        <f t="shared" ref="L8:L28" si="2">F8*G8+H8*I8+J8*K8</f>
        <v>0</v>
      </c>
      <c r="M8" s="15"/>
      <c r="N8" s="14">
        <f>INT(E8+L8+M8)</f>
        <v>0</v>
      </c>
      <c r="O8" s="87">
        <v>2170188</v>
      </c>
      <c r="P8" s="14" t="str">
        <f t="shared" si="0"/>
        <v xml:space="preserve"> </v>
      </c>
      <c r="Q8" s="172" t="s">
        <v>88</v>
      </c>
      <c r="R8" s="173" t="s">
        <v>88</v>
      </c>
      <c r="S8" s="174" t="s">
        <v>88</v>
      </c>
      <c r="T8" s="41"/>
    </row>
    <row r="9" spans="1:20" ht="17.149999999999999" customHeight="1" x14ac:dyDescent="0.2">
      <c r="A9" s="39">
        <v>3</v>
      </c>
      <c r="B9" s="40" t="s">
        <v>93</v>
      </c>
      <c r="C9" s="14">
        <v>120</v>
      </c>
      <c r="D9" s="11"/>
      <c r="E9" s="12">
        <f t="shared" si="1"/>
        <v>0</v>
      </c>
      <c r="F9" s="14">
        <v>30591</v>
      </c>
      <c r="G9" s="11"/>
      <c r="H9" s="14">
        <v>82254</v>
      </c>
      <c r="I9" s="11"/>
      <c r="J9" s="14"/>
      <c r="K9" s="11"/>
      <c r="L9" s="12">
        <f t="shared" si="2"/>
        <v>0</v>
      </c>
      <c r="M9" s="15"/>
      <c r="N9" s="14">
        <f t="shared" ref="N9:N27" si="3">INT(E9+L9+M9)</f>
        <v>0</v>
      </c>
      <c r="O9" s="87">
        <v>4351450</v>
      </c>
      <c r="P9" s="14" t="str">
        <f t="shared" si="0"/>
        <v xml:space="preserve"> </v>
      </c>
      <c r="Q9" s="172" t="s">
        <v>88</v>
      </c>
      <c r="R9" s="173" t="s">
        <v>88</v>
      </c>
      <c r="S9" s="174" t="s">
        <v>88</v>
      </c>
      <c r="T9" s="41"/>
    </row>
    <row r="10" spans="1:20" ht="17.149999999999999" customHeight="1" x14ac:dyDescent="0.2">
      <c r="A10" s="39">
        <v>4</v>
      </c>
      <c r="B10" s="40" t="s">
        <v>94</v>
      </c>
      <c r="C10" s="14">
        <v>190</v>
      </c>
      <c r="D10" s="11"/>
      <c r="E10" s="12">
        <f t="shared" si="1"/>
        <v>0</v>
      </c>
      <c r="F10" s="14">
        <v>50475</v>
      </c>
      <c r="G10" s="11"/>
      <c r="H10" s="14">
        <v>115170</v>
      </c>
      <c r="I10" s="11"/>
      <c r="J10" s="14"/>
      <c r="K10" s="11"/>
      <c r="L10" s="12">
        <f t="shared" si="2"/>
        <v>0</v>
      </c>
      <c r="M10" s="15"/>
      <c r="N10" s="14">
        <f t="shared" si="3"/>
        <v>0</v>
      </c>
      <c r="O10" s="87">
        <v>6636053</v>
      </c>
      <c r="P10" s="14" t="str">
        <f t="shared" si="0"/>
        <v xml:space="preserve"> </v>
      </c>
      <c r="Q10" s="172" t="s">
        <v>88</v>
      </c>
      <c r="R10" s="173" t="s">
        <v>88</v>
      </c>
      <c r="S10" s="174" t="s">
        <v>88</v>
      </c>
      <c r="T10" s="41"/>
    </row>
    <row r="11" spans="1:20" ht="17.149999999999999" customHeight="1" x14ac:dyDescent="0.2">
      <c r="A11" s="39">
        <v>5</v>
      </c>
      <c r="B11" s="40" t="s">
        <v>95</v>
      </c>
      <c r="C11" s="14">
        <v>179</v>
      </c>
      <c r="D11" s="11"/>
      <c r="E11" s="12">
        <f t="shared" si="1"/>
        <v>0</v>
      </c>
      <c r="F11" s="14">
        <v>49588</v>
      </c>
      <c r="G11" s="11"/>
      <c r="H11" s="14">
        <v>135539</v>
      </c>
      <c r="I11" s="11"/>
      <c r="J11" s="14"/>
      <c r="K11" s="11"/>
      <c r="L11" s="12">
        <f t="shared" si="2"/>
        <v>0</v>
      </c>
      <c r="M11" s="15"/>
      <c r="N11" s="14">
        <f t="shared" si="3"/>
        <v>0</v>
      </c>
      <c r="O11" s="87">
        <v>6825343</v>
      </c>
      <c r="P11" s="14" t="str">
        <f t="shared" si="0"/>
        <v xml:space="preserve"> </v>
      </c>
      <c r="Q11" s="172" t="s">
        <v>88</v>
      </c>
      <c r="R11" s="173" t="s">
        <v>88</v>
      </c>
      <c r="S11" s="174" t="s">
        <v>88</v>
      </c>
      <c r="T11" s="41"/>
    </row>
    <row r="12" spans="1:20" ht="17.149999999999999" customHeight="1" x14ac:dyDescent="0.2">
      <c r="A12" s="39">
        <v>6</v>
      </c>
      <c r="B12" s="40" t="s">
        <v>96</v>
      </c>
      <c r="C12" s="14">
        <v>140</v>
      </c>
      <c r="D12" s="11"/>
      <c r="E12" s="12">
        <f t="shared" si="1"/>
        <v>0</v>
      </c>
      <c r="F12" s="14">
        <v>40894</v>
      </c>
      <c r="G12" s="11"/>
      <c r="H12" s="14">
        <v>118605</v>
      </c>
      <c r="I12" s="11"/>
      <c r="J12" s="14"/>
      <c r="K12" s="11"/>
      <c r="L12" s="12">
        <f t="shared" si="2"/>
        <v>0</v>
      </c>
      <c r="M12" s="15"/>
      <c r="N12" s="14">
        <f t="shared" si="3"/>
        <v>0</v>
      </c>
      <c r="O12" s="87">
        <v>5629549</v>
      </c>
      <c r="P12" s="14" t="str">
        <f t="shared" si="0"/>
        <v xml:space="preserve"> </v>
      </c>
      <c r="Q12" s="172" t="s">
        <v>88</v>
      </c>
      <c r="R12" s="173" t="s">
        <v>88</v>
      </c>
      <c r="S12" s="174" t="s">
        <v>88</v>
      </c>
      <c r="T12" s="41"/>
    </row>
    <row r="13" spans="1:20" ht="17.149999999999999" customHeight="1" x14ac:dyDescent="0.2">
      <c r="A13" s="39">
        <v>7</v>
      </c>
      <c r="B13" s="40" t="s">
        <v>97</v>
      </c>
      <c r="C13" s="14">
        <v>164</v>
      </c>
      <c r="D13" s="11"/>
      <c r="E13" s="12">
        <f t="shared" si="1"/>
        <v>0</v>
      </c>
      <c r="F13" s="14">
        <v>42980</v>
      </c>
      <c r="G13" s="11"/>
      <c r="H13" s="14">
        <v>123579</v>
      </c>
      <c r="I13" s="11"/>
      <c r="J13" s="14"/>
      <c r="K13" s="11"/>
      <c r="L13" s="12">
        <f t="shared" si="2"/>
        <v>0</v>
      </c>
      <c r="M13" s="15"/>
      <c r="N13" s="14">
        <f t="shared" si="3"/>
        <v>0</v>
      </c>
      <c r="O13" s="87">
        <v>6190692</v>
      </c>
      <c r="P13" s="14" t="str">
        <f t="shared" si="0"/>
        <v xml:space="preserve"> </v>
      </c>
      <c r="Q13" s="172" t="s">
        <v>88</v>
      </c>
      <c r="R13" s="173" t="s">
        <v>88</v>
      </c>
      <c r="S13" s="174" t="s">
        <v>88</v>
      </c>
      <c r="T13" s="41"/>
    </row>
    <row r="14" spans="1:20" ht="17.149999999999999" customHeight="1" x14ac:dyDescent="0.2">
      <c r="A14" s="39">
        <v>8</v>
      </c>
      <c r="B14" s="40" t="s">
        <v>98</v>
      </c>
      <c r="C14" s="14">
        <v>118</v>
      </c>
      <c r="D14" s="11"/>
      <c r="E14" s="12">
        <f t="shared" si="1"/>
        <v>0</v>
      </c>
      <c r="F14" s="14">
        <v>29678</v>
      </c>
      <c r="G14" s="11"/>
      <c r="H14" s="14">
        <v>77658</v>
      </c>
      <c r="I14" s="11"/>
      <c r="J14" s="14"/>
      <c r="K14" s="11"/>
      <c r="L14" s="12">
        <f t="shared" si="2"/>
        <v>0</v>
      </c>
      <c r="M14" s="15"/>
      <c r="N14" s="14">
        <f t="shared" si="3"/>
        <v>0</v>
      </c>
      <c r="O14" s="87">
        <v>4207191</v>
      </c>
      <c r="P14" s="14" t="str">
        <f t="shared" si="0"/>
        <v xml:space="preserve"> </v>
      </c>
      <c r="Q14" s="208" t="s">
        <v>88</v>
      </c>
      <c r="R14" s="209" t="s">
        <v>88</v>
      </c>
      <c r="S14" s="210" t="s">
        <v>88</v>
      </c>
      <c r="T14" s="41"/>
    </row>
    <row r="15" spans="1:20" ht="17.149999999999999" customHeight="1" x14ac:dyDescent="0.2">
      <c r="A15" s="39">
        <v>9</v>
      </c>
      <c r="B15" s="40" t="s">
        <v>99</v>
      </c>
      <c r="C15" s="14">
        <v>118</v>
      </c>
      <c r="D15" s="11"/>
      <c r="E15" s="12">
        <f t="shared" si="1"/>
        <v>0</v>
      </c>
      <c r="F15" s="14">
        <v>35657</v>
      </c>
      <c r="G15" s="11"/>
      <c r="H15" s="14">
        <v>92908</v>
      </c>
      <c r="I15" s="11"/>
      <c r="J15" s="14"/>
      <c r="K15" s="11"/>
      <c r="L15" s="12">
        <f t="shared" si="2"/>
        <v>0</v>
      </c>
      <c r="M15" s="15"/>
      <c r="N15" s="14">
        <f t="shared" si="3"/>
        <v>0</v>
      </c>
      <c r="O15" s="87">
        <v>4630858</v>
      </c>
      <c r="P15" s="14" t="str">
        <f t="shared" si="0"/>
        <v xml:space="preserve"> </v>
      </c>
      <c r="Q15" s="172" t="s">
        <v>88</v>
      </c>
      <c r="R15" s="173" t="s">
        <v>88</v>
      </c>
      <c r="S15" s="174" t="s">
        <v>88</v>
      </c>
      <c r="T15" s="41"/>
    </row>
    <row r="16" spans="1:20" ht="17.149999999999999" customHeight="1" x14ac:dyDescent="0.2">
      <c r="A16" s="39">
        <v>10</v>
      </c>
      <c r="B16" s="40" t="s">
        <v>100</v>
      </c>
      <c r="C16" s="14">
        <v>93</v>
      </c>
      <c r="D16" s="11"/>
      <c r="E16" s="12">
        <f t="shared" si="1"/>
        <v>0</v>
      </c>
      <c r="F16" s="14">
        <v>22503</v>
      </c>
      <c r="G16" s="11"/>
      <c r="H16" s="14">
        <v>67276</v>
      </c>
      <c r="I16" s="11"/>
      <c r="J16" s="14"/>
      <c r="K16" s="11"/>
      <c r="L16" s="12">
        <f t="shared" si="2"/>
        <v>0</v>
      </c>
      <c r="M16" s="15"/>
      <c r="N16" s="14">
        <f t="shared" si="3"/>
        <v>0</v>
      </c>
      <c r="O16" s="87">
        <v>3416729</v>
      </c>
      <c r="P16" s="14" t="str">
        <f t="shared" si="0"/>
        <v xml:space="preserve"> </v>
      </c>
      <c r="Q16" s="172" t="s">
        <v>88</v>
      </c>
      <c r="R16" s="173" t="s">
        <v>88</v>
      </c>
      <c r="S16" s="174" t="s">
        <v>88</v>
      </c>
      <c r="T16" s="41"/>
    </row>
    <row r="17" spans="1:20" ht="17.149999999999999" customHeight="1" x14ac:dyDescent="0.2">
      <c r="A17" s="39">
        <v>11</v>
      </c>
      <c r="B17" s="40" t="s">
        <v>101</v>
      </c>
      <c r="C17" s="14">
        <v>184</v>
      </c>
      <c r="D17" s="11"/>
      <c r="E17" s="12">
        <f t="shared" si="1"/>
        <v>0</v>
      </c>
      <c r="F17" s="14">
        <v>66136</v>
      </c>
      <c r="G17" s="11"/>
      <c r="H17" s="14">
        <v>144426</v>
      </c>
      <c r="I17" s="11"/>
      <c r="J17" s="14"/>
      <c r="K17" s="11"/>
      <c r="L17" s="12">
        <f t="shared" si="2"/>
        <v>0</v>
      </c>
      <c r="M17" s="15"/>
      <c r="N17" s="14">
        <f t="shared" si="3"/>
        <v>0</v>
      </c>
      <c r="O17" s="87">
        <v>7430708</v>
      </c>
      <c r="P17" s="14" t="str">
        <f t="shared" si="0"/>
        <v xml:space="preserve"> </v>
      </c>
      <c r="Q17" s="172" t="s">
        <v>88</v>
      </c>
      <c r="R17" s="173" t="s">
        <v>88</v>
      </c>
      <c r="S17" s="174" t="s">
        <v>88</v>
      </c>
      <c r="T17" s="41"/>
    </row>
    <row r="18" spans="1:20" ht="17.149999999999999" customHeight="1" x14ac:dyDescent="0.2">
      <c r="A18" s="39">
        <v>12</v>
      </c>
      <c r="B18" s="40" t="s">
        <v>102</v>
      </c>
      <c r="C18" s="14">
        <v>141</v>
      </c>
      <c r="D18" s="11"/>
      <c r="E18" s="12">
        <f t="shared" si="1"/>
        <v>0</v>
      </c>
      <c r="F18" s="14">
        <v>51901</v>
      </c>
      <c r="G18" s="11"/>
      <c r="H18" s="14">
        <v>119087</v>
      </c>
      <c r="I18" s="11"/>
      <c r="J18" s="14"/>
      <c r="K18" s="11"/>
      <c r="L18" s="12">
        <f t="shared" si="2"/>
        <v>0</v>
      </c>
      <c r="M18" s="15"/>
      <c r="N18" s="14">
        <f t="shared" si="3"/>
        <v>0</v>
      </c>
      <c r="O18" s="87">
        <v>5884811</v>
      </c>
      <c r="P18" s="14" t="str">
        <f t="shared" si="0"/>
        <v xml:space="preserve"> </v>
      </c>
      <c r="Q18" s="172" t="s">
        <v>88</v>
      </c>
      <c r="R18" s="173" t="s">
        <v>88</v>
      </c>
      <c r="S18" s="174" t="s">
        <v>88</v>
      </c>
      <c r="T18" s="41"/>
    </row>
    <row r="19" spans="1:20" ht="17.149999999999999" customHeight="1" x14ac:dyDescent="0.2">
      <c r="A19" s="39">
        <v>13</v>
      </c>
      <c r="B19" s="40" t="s">
        <v>103</v>
      </c>
      <c r="C19" s="14">
        <v>157</v>
      </c>
      <c r="D19" s="11"/>
      <c r="E19" s="12">
        <f t="shared" si="1"/>
        <v>0</v>
      </c>
      <c r="F19" s="14">
        <v>50404</v>
      </c>
      <c r="G19" s="11"/>
      <c r="H19" s="14">
        <v>116025</v>
      </c>
      <c r="I19" s="11"/>
      <c r="J19" s="14"/>
      <c r="K19" s="11"/>
      <c r="L19" s="12">
        <f t="shared" si="2"/>
        <v>0</v>
      </c>
      <c r="M19" s="15"/>
      <c r="N19" s="14">
        <f t="shared" si="3"/>
        <v>0</v>
      </c>
      <c r="O19" s="87">
        <v>6073688</v>
      </c>
      <c r="P19" s="14" t="str">
        <f t="shared" si="0"/>
        <v xml:space="preserve"> </v>
      </c>
      <c r="Q19" s="172" t="s">
        <v>88</v>
      </c>
      <c r="R19" s="173" t="s">
        <v>88</v>
      </c>
      <c r="S19" s="174" t="s">
        <v>88</v>
      </c>
      <c r="T19" s="41"/>
    </row>
    <row r="20" spans="1:20" ht="17.149999999999999" customHeight="1" x14ac:dyDescent="0.2">
      <c r="A20" s="39">
        <v>14</v>
      </c>
      <c r="B20" s="40" t="s">
        <v>104</v>
      </c>
      <c r="C20" s="14">
        <v>195</v>
      </c>
      <c r="D20" s="11"/>
      <c r="E20" s="12">
        <f>D20*C20*12*0.85</f>
        <v>0</v>
      </c>
      <c r="F20" s="14">
        <v>113516</v>
      </c>
      <c r="G20" s="11"/>
      <c r="H20" s="14">
        <v>179484</v>
      </c>
      <c r="I20" s="11"/>
      <c r="J20" s="14"/>
      <c r="K20" s="11"/>
      <c r="L20" s="12">
        <f>F20*G20+H20*I20+J20*K20</f>
        <v>0</v>
      </c>
      <c r="M20" s="15"/>
      <c r="N20" s="14">
        <f>INT(E20+L20+M20)</f>
        <v>0</v>
      </c>
      <c r="O20" s="87">
        <v>9294823</v>
      </c>
      <c r="P20" s="14" t="str">
        <f>IF(E20=0," ",O20-N20)</f>
        <v xml:space="preserve"> </v>
      </c>
      <c r="Q20" s="208" t="s">
        <v>88</v>
      </c>
      <c r="R20" s="209" t="s">
        <v>88</v>
      </c>
      <c r="S20" s="210" t="s">
        <v>88</v>
      </c>
      <c r="T20" s="41"/>
    </row>
    <row r="21" spans="1:20" ht="17.149999999999999" customHeight="1" x14ac:dyDescent="0.2">
      <c r="A21" s="39">
        <v>15</v>
      </c>
      <c r="B21" s="40" t="s">
        <v>105</v>
      </c>
      <c r="C21" s="14">
        <v>66</v>
      </c>
      <c r="D21" s="11"/>
      <c r="E21" s="12">
        <f t="shared" si="1"/>
        <v>0</v>
      </c>
      <c r="F21" s="14">
        <v>33046</v>
      </c>
      <c r="G21" s="11"/>
      <c r="H21" s="14">
        <v>70510</v>
      </c>
      <c r="I21" s="11"/>
      <c r="J21" s="14"/>
      <c r="K21" s="11"/>
      <c r="L21" s="12">
        <f t="shared" si="2"/>
        <v>0</v>
      </c>
      <c r="M21" s="15"/>
      <c r="N21" s="14">
        <f t="shared" si="3"/>
        <v>0</v>
      </c>
      <c r="O21" s="87">
        <v>3226281</v>
      </c>
      <c r="P21" s="14" t="str">
        <f t="shared" si="0"/>
        <v xml:space="preserve"> </v>
      </c>
      <c r="Q21" s="172" t="s">
        <v>88</v>
      </c>
      <c r="R21" s="173" t="s">
        <v>88</v>
      </c>
      <c r="S21" s="174" t="s">
        <v>88</v>
      </c>
      <c r="T21" s="41"/>
    </row>
    <row r="22" spans="1:20" ht="17.149999999999999" customHeight="1" x14ac:dyDescent="0.2">
      <c r="A22" s="39">
        <v>16</v>
      </c>
      <c r="B22" s="40" t="s">
        <v>106</v>
      </c>
      <c r="C22" s="14">
        <v>46</v>
      </c>
      <c r="D22" s="11"/>
      <c r="E22" s="12">
        <f t="shared" si="1"/>
        <v>0</v>
      </c>
      <c r="F22" s="14">
        <v>14812</v>
      </c>
      <c r="G22" s="11"/>
      <c r="H22" s="14">
        <v>35350</v>
      </c>
      <c r="I22" s="11"/>
      <c r="J22" s="14"/>
      <c r="K22" s="11"/>
      <c r="L22" s="12">
        <f t="shared" si="2"/>
        <v>0</v>
      </c>
      <c r="M22" s="15"/>
      <c r="N22" s="14">
        <f t="shared" si="3"/>
        <v>0</v>
      </c>
      <c r="O22" s="87">
        <v>1807097</v>
      </c>
      <c r="P22" s="14" t="str">
        <f t="shared" si="0"/>
        <v xml:space="preserve"> </v>
      </c>
      <c r="Q22" s="172" t="s">
        <v>88</v>
      </c>
      <c r="R22" s="173" t="s">
        <v>88</v>
      </c>
      <c r="S22" s="174" t="s">
        <v>88</v>
      </c>
      <c r="T22" s="41"/>
    </row>
    <row r="23" spans="1:20" ht="17.149999999999999" customHeight="1" x14ac:dyDescent="0.2">
      <c r="A23" s="39">
        <v>17</v>
      </c>
      <c r="B23" s="40" t="s">
        <v>107</v>
      </c>
      <c r="C23" s="14">
        <v>102</v>
      </c>
      <c r="D23" s="11"/>
      <c r="E23" s="12">
        <f t="shared" si="1"/>
        <v>0</v>
      </c>
      <c r="F23" s="14">
        <v>26723</v>
      </c>
      <c r="G23" s="11"/>
      <c r="H23" s="14">
        <v>83255</v>
      </c>
      <c r="I23" s="11"/>
      <c r="J23" s="14"/>
      <c r="K23" s="11"/>
      <c r="L23" s="12">
        <f t="shared" si="2"/>
        <v>0</v>
      </c>
      <c r="M23" s="15"/>
      <c r="N23" s="14">
        <f t="shared" si="3"/>
        <v>0</v>
      </c>
      <c r="O23" s="87">
        <v>3691807</v>
      </c>
      <c r="P23" s="14" t="str">
        <f t="shared" si="0"/>
        <v xml:space="preserve"> </v>
      </c>
      <c r="Q23" s="172" t="s">
        <v>108</v>
      </c>
      <c r="R23" s="173" t="s">
        <v>108</v>
      </c>
      <c r="S23" s="174" t="s">
        <v>108</v>
      </c>
      <c r="T23" s="41"/>
    </row>
    <row r="24" spans="1:20" ht="17.149999999999999" customHeight="1" x14ac:dyDescent="0.2">
      <c r="A24" s="39">
        <v>18</v>
      </c>
      <c r="B24" s="40" t="s">
        <v>109</v>
      </c>
      <c r="C24" s="14">
        <v>111</v>
      </c>
      <c r="D24" s="11"/>
      <c r="E24" s="12">
        <f t="shared" si="1"/>
        <v>0</v>
      </c>
      <c r="F24" s="14">
        <v>31663</v>
      </c>
      <c r="G24" s="11"/>
      <c r="H24" s="14">
        <v>112353</v>
      </c>
      <c r="I24" s="11"/>
      <c r="J24" s="14"/>
      <c r="K24" s="11"/>
      <c r="L24" s="12">
        <f t="shared" si="2"/>
        <v>0</v>
      </c>
      <c r="M24" s="15"/>
      <c r="N24" s="14">
        <f t="shared" si="3"/>
        <v>0</v>
      </c>
      <c r="O24" s="87">
        <v>4519015</v>
      </c>
      <c r="P24" s="14" t="str">
        <f t="shared" si="0"/>
        <v xml:space="preserve"> </v>
      </c>
      <c r="Q24" s="172" t="s">
        <v>108</v>
      </c>
      <c r="R24" s="173" t="s">
        <v>108</v>
      </c>
      <c r="S24" s="174" t="s">
        <v>108</v>
      </c>
      <c r="T24" s="41"/>
    </row>
    <row r="25" spans="1:20" ht="17.149999999999999" customHeight="1" x14ac:dyDescent="0.2">
      <c r="A25" s="39">
        <v>19</v>
      </c>
      <c r="B25" s="40" t="s">
        <v>110</v>
      </c>
      <c r="C25" s="14">
        <v>49</v>
      </c>
      <c r="D25" s="11"/>
      <c r="E25" s="12">
        <f t="shared" si="1"/>
        <v>0</v>
      </c>
      <c r="F25" s="14">
        <v>7373</v>
      </c>
      <c r="G25" s="11"/>
      <c r="H25" s="14">
        <v>19797</v>
      </c>
      <c r="I25" s="11"/>
      <c r="J25" s="14"/>
      <c r="K25" s="11"/>
      <c r="L25" s="12">
        <f t="shared" si="2"/>
        <v>0</v>
      </c>
      <c r="M25" s="15"/>
      <c r="N25" s="14">
        <f t="shared" si="3"/>
        <v>0</v>
      </c>
      <c r="O25" s="87">
        <v>1392265</v>
      </c>
      <c r="P25" s="14" t="str">
        <f t="shared" si="0"/>
        <v xml:space="preserve"> </v>
      </c>
      <c r="Q25" s="172" t="s">
        <v>111</v>
      </c>
      <c r="R25" s="173" t="s">
        <v>111</v>
      </c>
      <c r="S25" s="174" t="s">
        <v>111</v>
      </c>
      <c r="T25" s="41"/>
    </row>
    <row r="26" spans="1:20" ht="17.149999999999999" customHeight="1" x14ac:dyDescent="0.2">
      <c r="A26" s="39">
        <v>20</v>
      </c>
      <c r="B26" s="40" t="s">
        <v>112</v>
      </c>
      <c r="C26" s="14">
        <v>52</v>
      </c>
      <c r="D26" s="11"/>
      <c r="E26" s="12">
        <f t="shared" si="1"/>
        <v>0</v>
      </c>
      <c r="F26" s="14">
        <v>25635</v>
      </c>
      <c r="G26" s="11"/>
      <c r="H26" s="14">
        <v>44910</v>
      </c>
      <c r="I26" s="11"/>
      <c r="J26" s="14"/>
      <c r="K26" s="11"/>
      <c r="L26" s="12">
        <f t="shared" si="2"/>
        <v>0</v>
      </c>
      <c r="M26" s="15"/>
      <c r="N26" s="14">
        <f>INT(E26+L26+M26)</f>
        <v>0</v>
      </c>
      <c r="O26" s="87">
        <v>2333967</v>
      </c>
      <c r="P26" s="14" t="str">
        <f t="shared" si="0"/>
        <v xml:space="preserve"> </v>
      </c>
      <c r="Q26" s="208" t="s">
        <v>111</v>
      </c>
      <c r="R26" s="209" t="s">
        <v>111</v>
      </c>
      <c r="S26" s="210" t="s">
        <v>111</v>
      </c>
      <c r="T26" s="41"/>
    </row>
    <row r="27" spans="1:20" ht="17.149999999999999" customHeight="1" x14ac:dyDescent="0.2">
      <c r="A27" s="39">
        <v>21</v>
      </c>
      <c r="B27" s="40" t="s">
        <v>113</v>
      </c>
      <c r="C27" s="14">
        <v>63</v>
      </c>
      <c r="D27" s="11"/>
      <c r="E27" s="12">
        <f t="shared" si="1"/>
        <v>0</v>
      </c>
      <c r="F27" s="14">
        <v>43779</v>
      </c>
      <c r="G27" s="11"/>
      <c r="H27" s="14">
        <v>73460</v>
      </c>
      <c r="I27" s="11"/>
      <c r="J27" s="14"/>
      <c r="K27" s="11"/>
      <c r="L27" s="12">
        <f t="shared" si="2"/>
        <v>0</v>
      </c>
      <c r="M27" s="15"/>
      <c r="N27" s="14">
        <f t="shared" si="3"/>
        <v>0</v>
      </c>
      <c r="O27" s="87">
        <v>3425095</v>
      </c>
      <c r="P27" s="14" t="str">
        <f t="shared" si="0"/>
        <v xml:space="preserve"> </v>
      </c>
      <c r="Q27" s="172" t="s">
        <v>111</v>
      </c>
      <c r="R27" s="173" t="s">
        <v>111</v>
      </c>
      <c r="S27" s="174" t="s">
        <v>111</v>
      </c>
      <c r="T27" s="41"/>
    </row>
    <row r="28" spans="1:20" ht="17.149999999999999" customHeight="1" thickBot="1" x14ac:dyDescent="0.25">
      <c r="A28" s="39">
        <v>22</v>
      </c>
      <c r="B28" s="40" t="s">
        <v>114</v>
      </c>
      <c r="C28" s="14">
        <v>10</v>
      </c>
      <c r="D28" s="11"/>
      <c r="E28" s="12">
        <f t="shared" si="1"/>
        <v>0</v>
      </c>
      <c r="F28" s="14">
        <v>6617</v>
      </c>
      <c r="G28" s="11"/>
      <c r="H28" s="14">
        <v>12924</v>
      </c>
      <c r="I28" s="11"/>
      <c r="J28" s="14"/>
      <c r="K28" s="11"/>
      <c r="L28" s="12">
        <f t="shared" si="2"/>
        <v>0</v>
      </c>
      <c r="M28" s="15"/>
      <c r="N28" s="14">
        <f>INT(E28+L28+M28)</f>
        <v>0</v>
      </c>
      <c r="O28" s="87">
        <v>514177</v>
      </c>
      <c r="P28" s="14" t="str">
        <f t="shared" si="0"/>
        <v xml:space="preserve"> </v>
      </c>
      <c r="Q28" s="172" t="s">
        <v>115</v>
      </c>
      <c r="R28" s="173" t="s">
        <v>116</v>
      </c>
      <c r="S28" s="174" t="s">
        <v>116</v>
      </c>
      <c r="T28" s="41"/>
    </row>
    <row r="29" spans="1:20" ht="17.149999999999999" customHeight="1" thickTop="1" thickBot="1" x14ac:dyDescent="0.25">
      <c r="A29" s="42"/>
      <c r="B29" s="43" t="s">
        <v>24</v>
      </c>
      <c r="C29" s="17"/>
      <c r="D29" s="18"/>
      <c r="E29" s="17"/>
      <c r="F29" s="17">
        <f>SUM(F7:F28)</f>
        <v>968031</v>
      </c>
      <c r="G29" s="18"/>
      <c r="H29" s="17">
        <f>SUM(H7:H28)</f>
        <v>2249588</v>
      </c>
      <c r="I29" s="18"/>
      <c r="J29" s="17">
        <f>SUM(J7:J28)</f>
        <v>0</v>
      </c>
      <c r="K29" s="18"/>
      <c r="L29" s="17">
        <f>SUM(L7:L28)</f>
        <v>0</v>
      </c>
      <c r="M29" s="19">
        <f>SUM(M7:M28)</f>
        <v>0</v>
      </c>
      <c r="N29" s="17">
        <f>SUM(N7:N28)</f>
        <v>0</v>
      </c>
      <c r="O29" s="20">
        <f>SUM(O7:O28)</f>
        <v>110912865</v>
      </c>
      <c r="P29" s="17">
        <f>SUM(P7:P28)</f>
        <v>0</v>
      </c>
      <c r="Q29" s="44"/>
      <c r="R29" s="45"/>
      <c r="S29" s="46"/>
      <c r="T29" s="47"/>
    </row>
    <row r="30" spans="1:20" ht="17.149999999999999" customHeight="1" x14ac:dyDescent="0.2">
      <c r="A30" s="22" t="s">
        <v>25</v>
      </c>
      <c r="B30" s="22"/>
      <c r="C30" s="48"/>
      <c r="D30" s="22"/>
      <c r="E30" s="48"/>
      <c r="F30" s="48"/>
      <c r="G30" s="22"/>
      <c r="H30" s="48"/>
      <c r="I30" s="22"/>
      <c r="J30" s="48"/>
      <c r="K30" s="22"/>
      <c r="L30" s="49"/>
      <c r="M30" s="22"/>
      <c r="N30" s="48"/>
      <c r="O30" s="50"/>
      <c r="P30" s="22"/>
      <c r="Q30" s="51"/>
      <c r="R30" s="52"/>
      <c r="S30" s="52"/>
      <c r="T30" s="53"/>
    </row>
    <row r="31" spans="1:20" ht="17.149999999999999" customHeight="1" x14ac:dyDescent="0.2">
      <c r="A31" s="88" t="s">
        <v>26</v>
      </c>
    </row>
    <row r="32" spans="1:20" ht="17.149999999999999" customHeight="1" x14ac:dyDescent="0.2">
      <c r="A32" s="88" t="s">
        <v>27</v>
      </c>
    </row>
    <row r="33" spans="1:16" ht="17.149999999999999" customHeight="1" x14ac:dyDescent="0.2">
      <c r="A33" s="88" t="s">
        <v>117</v>
      </c>
    </row>
    <row r="34" spans="1:16" ht="17.149999999999999" customHeight="1" x14ac:dyDescent="0.2">
      <c r="A34" s="88" t="s">
        <v>118</v>
      </c>
    </row>
    <row r="35" spans="1:16" ht="17.149999999999999" customHeight="1" x14ac:dyDescent="0.2">
      <c r="A35" s="88" t="s">
        <v>28</v>
      </c>
    </row>
    <row r="36" spans="1:16" ht="17.149999999999999" customHeight="1" x14ac:dyDescent="0.2">
      <c r="A36" s="88" t="s">
        <v>119</v>
      </c>
    </row>
    <row r="37" spans="1:16" ht="17.149999999999999" customHeight="1" x14ac:dyDescent="0.2">
      <c r="B37" s="55" t="s">
        <v>29</v>
      </c>
      <c r="C37" s="56"/>
      <c r="D37" s="40" t="s">
        <v>30</v>
      </c>
    </row>
    <row r="38" spans="1:16" ht="17.149999999999999" customHeight="1" x14ac:dyDescent="0.2">
      <c r="B38" s="55" t="s">
        <v>31</v>
      </c>
      <c r="C38" s="56"/>
      <c r="D38" s="40"/>
    </row>
    <row r="39" spans="1:16" ht="17.149999999999999" customHeight="1" x14ac:dyDescent="0.2">
      <c r="B39" s="55" t="s">
        <v>32</v>
      </c>
      <c r="C39" s="56"/>
      <c r="D39" s="40"/>
    </row>
    <row r="40" spans="1:16" ht="17.149999999999999" customHeight="1" x14ac:dyDescent="0.2">
      <c r="A40" s="211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</row>
    <row r="41" spans="1:16" ht="17.149999999999999" customHeight="1" x14ac:dyDescent="0.2">
      <c r="A41" s="211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</row>
    <row r="42" spans="1:16" ht="17.149999999999999" customHeight="1" x14ac:dyDescent="0.2">
      <c r="K42" s="212"/>
      <c r="L42" s="213"/>
    </row>
  </sheetData>
  <mergeCells count="41">
    <mergeCell ref="A41:P41"/>
    <mergeCell ref="K42:L42"/>
    <mergeCell ref="Q24:S24"/>
    <mergeCell ref="Q25:S25"/>
    <mergeCell ref="Q26:S26"/>
    <mergeCell ref="Q27:S27"/>
    <mergeCell ref="Q28:S28"/>
    <mergeCell ref="A40:P40"/>
    <mergeCell ref="Q11:S11"/>
    <mergeCell ref="Q23:S23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12:S12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7:S7"/>
    <mergeCell ref="Q8:S8"/>
    <mergeCell ref="Q9:S9"/>
    <mergeCell ref="Q10:S10"/>
    <mergeCell ref="B1:B5"/>
    <mergeCell ref="C1:E1"/>
    <mergeCell ref="F1:L1"/>
    <mergeCell ref="M1:M4"/>
    <mergeCell ref="N1:N4"/>
    <mergeCell ref="P1:P4"/>
    <mergeCell ref="Q1:S6"/>
  </mergeCells>
  <phoneticPr fontId="3"/>
  <pageMargins left="0.23622047244094491" right="0.23622047244094491" top="0.94488188976377963" bottom="0.74803149606299213" header="0.31496062992125984" footer="0.31496062992125984"/>
  <pageSetup paperSize="9" scale="62" orientation="landscape" r:id="rId1"/>
  <headerFooter>
    <oddHeader>&amp;L&amp;"ＭＳ 明朝,標準"
様式第２号&amp;C&amp;"ＭＳ 明朝,標準"&amp;28内訳書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DAE-8DAC-4365-A95B-78959A4D584E}">
  <sheetPr>
    <pageSetUpPr fitToPage="1"/>
  </sheetPr>
  <dimension ref="A1:T41"/>
  <sheetViews>
    <sheetView view="pageBreakPreview" zoomScale="75" zoomScaleSheetLayoutView="75" workbookViewId="0">
      <pane xSplit="2" ySplit="4" topLeftCell="C5" activePane="bottomRight" state="frozen"/>
      <selection pane="topRight"/>
      <selection pane="bottomLeft"/>
      <selection pane="bottomRight" activeCell="G37" sqref="G37"/>
    </sheetView>
  </sheetViews>
  <sheetFormatPr defaultColWidth="9" defaultRowHeight="17.149999999999999" customHeight="1" x14ac:dyDescent="0.2"/>
  <cols>
    <col min="1" max="1" width="4.453125" style="119" bestFit="1" customWidth="1"/>
    <col min="2" max="2" width="32.7265625" style="119" customWidth="1"/>
    <col min="3" max="3" width="9.26953125" style="119" bestFit="1" customWidth="1"/>
    <col min="4" max="4" width="11" style="119" bestFit="1" customWidth="1"/>
    <col min="5" max="6" width="11.6328125" style="119" bestFit="1" customWidth="1"/>
    <col min="7" max="7" width="9" style="119" customWidth="1"/>
    <col min="8" max="8" width="11.6328125" style="119" bestFit="1" customWidth="1"/>
    <col min="9" max="9" width="9" style="119" customWidth="1"/>
    <col min="10" max="10" width="9.453125" style="119" bestFit="1" customWidth="1"/>
    <col min="11" max="11" width="9" style="119" customWidth="1"/>
    <col min="12" max="12" width="11.6328125" style="119" customWidth="1"/>
    <col min="13" max="13" width="10.7265625" style="119" customWidth="1"/>
    <col min="14" max="14" width="13.90625" style="119" customWidth="1"/>
    <col min="15" max="15" width="13.90625" style="162" bestFit="1" customWidth="1"/>
    <col min="16" max="16" width="12.7265625" style="119" bestFit="1" customWidth="1"/>
    <col min="17" max="18" width="9" style="119" customWidth="1"/>
    <col min="19" max="19" width="12.453125" style="119" customWidth="1"/>
    <col min="20" max="23" width="9" style="119" customWidth="1"/>
    <col min="24" max="24" width="12.08984375" style="119" bestFit="1" customWidth="1"/>
    <col min="25" max="25" width="13.26953125" style="119" bestFit="1" customWidth="1"/>
    <col min="26" max="26" width="9" style="119" customWidth="1"/>
    <col min="27" max="16384" width="9" style="119"/>
  </cols>
  <sheetData>
    <row r="1" spans="1:20" ht="17.149999999999999" customHeight="1" x14ac:dyDescent="0.2">
      <c r="A1" s="118"/>
      <c r="B1" s="214" t="s">
        <v>121</v>
      </c>
      <c r="C1" s="216" t="s">
        <v>122</v>
      </c>
      <c r="D1" s="216"/>
      <c r="E1" s="216"/>
      <c r="F1" s="216" t="s">
        <v>123</v>
      </c>
      <c r="G1" s="216"/>
      <c r="H1" s="216"/>
      <c r="I1" s="216"/>
      <c r="J1" s="216"/>
      <c r="K1" s="216"/>
      <c r="L1" s="216"/>
      <c r="M1" s="217" t="s">
        <v>124</v>
      </c>
      <c r="N1" s="219" t="s">
        <v>125</v>
      </c>
      <c r="O1" s="242" t="s">
        <v>126</v>
      </c>
      <c r="P1" s="219" t="s">
        <v>127</v>
      </c>
      <c r="Q1" s="221" t="s">
        <v>128</v>
      </c>
      <c r="R1" s="222"/>
      <c r="S1" s="222"/>
      <c r="T1" s="227" t="s">
        <v>129</v>
      </c>
    </row>
    <row r="2" spans="1:20" ht="17.149999999999999" customHeight="1" x14ac:dyDescent="0.2">
      <c r="A2" s="120"/>
      <c r="B2" s="215"/>
      <c r="C2" s="229" t="s">
        <v>130</v>
      </c>
      <c r="D2" s="231" t="s">
        <v>131</v>
      </c>
      <c r="E2" s="233" t="s">
        <v>132</v>
      </c>
      <c r="F2" s="121" t="s">
        <v>133</v>
      </c>
      <c r="G2" s="232" t="s">
        <v>131</v>
      </c>
      <c r="H2" s="121" t="s">
        <v>133</v>
      </c>
      <c r="I2" s="232" t="s">
        <v>131</v>
      </c>
      <c r="J2" s="121" t="s">
        <v>133</v>
      </c>
      <c r="K2" s="232" t="s">
        <v>131</v>
      </c>
      <c r="L2" s="240" t="s">
        <v>134</v>
      </c>
      <c r="M2" s="218"/>
      <c r="N2" s="220"/>
      <c r="O2" s="243"/>
      <c r="P2" s="220"/>
      <c r="Q2" s="223"/>
      <c r="R2" s="224"/>
      <c r="S2" s="224"/>
      <c r="T2" s="228"/>
    </row>
    <row r="3" spans="1:20" ht="17.149999999999999" customHeight="1" x14ac:dyDescent="0.2">
      <c r="A3" s="120"/>
      <c r="B3" s="215"/>
      <c r="C3" s="229"/>
      <c r="D3" s="231"/>
      <c r="E3" s="233"/>
      <c r="F3" s="121" t="s">
        <v>135</v>
      </c>
      <c r="G3" s="235"/>
      <c r="H3" s="121" t="s">
        <v>136</v>
      </c>
      <c r="I3" s="237"/>
      <c r="J3" s="121"/>
      <c r="K3" s="238"/>
      <c r="L3" s="240"/>
      <c r="M3" s="218"/>
      <c r="N3" s="220"/>
      <c r="O3" s="243"/>
      <c r="P3" s="220"/>
      <c r="Q3" s="223"/>
      <c r="R3" s="224"/>
      <c r="S3" s="224"/>
      <c r="T3" s="228"/>
    </row>
    <row r="4" spans="1:20" ht="17.149999999999999" customHeight="1" x14ac:dyDescent="0.2">
      <c r="A4" s="120"/>
      <c r="B4" s="215"/>
      <c r="C4" s="230"/>
      <c r="D4" s="232"/>
      <c r="E4" s="234"/>
      <c r="F4" s="121" t="s">
        <v>137</v>
      </c>
      <c r="G4" s="235"/>
      <c r="H4" s="121" t="s">
        <v>138</v>
      </c>
      <c r="I4" s="237"/>
      <c r="J4" s="121" t="s">
        <v>139</v>
      </c>
      <c r="K4" s="238"/>
      <c r="L4" s="241"/>
      <c r="M4" s="218"/>
      <c r="N4" s="220"/>
      <c r="O4" s="243"/>
      <c r="P4" s="220"/>
      <c r="Q4" s="223"/>
      <c r="R4" s="224"/>
      <c r="S4" s="224"/>
      <c r="T4" s="228"/>
    </row>
    <row r="5" spans="1:20" ht="17.149999999999999" customHeight="1" x14ac:dyDescent="0.2">
      <c r="A5" s="120"/>
      <c r="B5" s="215"/>
      <c r="C5" s="122"/>
      <c r="D5" s="123"/>
      <c r="E5" s="124" t="s">
        <v>140</v>
      </c>
      <c r="F5" s="121" t="s">
        <v>141</v>
      </c>
      <c r="G5" s="236"/>
      <c r="H5" s="121" t="s">
        <v>142</v>
      </c>
      <c r="I5" s="236"/>
      <c r="J5" s="121" t="s">
        <v>143</v>
      </c>
      <c r="K5" s="239"/>
      <c r="L5" s="125" t="s">
        <v>144</v>
      </c>
      <c r="M5" s="123" t="s">
        <v>145</v>
      </c>
      <c r="N5" s="125" t="s">
        <v>146</v>
      </c>
      <c r="O5" s="126" t="s">
        <v>147</v>
      </c>
      <c r="P5" s="125" t="s">
        <v>148</v>
      </c>
      <c r="Q5" s="223"/>
      <c r="R5" s="224"/>
      <c r="S5" s="224"/>
      <c r="T5" s="228"/>
    </row>
    <row r="6" spans="1:20" ht="17.149999999999999" customHeight="1" x14ac:dyDescent="0.2">
      <c r="A6" s="127"/>
      <c r="B6" s="128"/>
      <c r="C6" s="129" t="s">
        <v>149</v>
      </c>
      <c r="D6" s="168" t="s">
        <v>150</v>
      </c>
      <c r="E6" s="121" t="s">
        <v>151</v>
      </c>
      <c r="F6" s="121" t="s">
        <v>152</v>
      </c>
      <c r="G6" s="168" t="s">
        <v>150</v>
      </c>
      <c r="H6" s="121" t="s">
        <v>152</v>
      </c>
      <c r="I6" s="168" t="s">
        <v>150</v>
      </c>
      <c r="J6" s="121" t="s">
        <v>152</v>
      </c>
      <c r="K6" s="168" t="s">
        <v>150</v>
      </c>
      <c r="L6" s="121" t="s">
        <v>151</v>
      </c>
      <c r="M6" s="168" t="s">
        <v>151</v>
      </c>
      <c r="N6" s="121" t="s">
        <v>151</v>
      </c>
      <c r="O6" s="130" t="s">
        <v>151</v>
      </c>
      <c r="P6" s="121" t="s">
        <v>151</v>
      </c>
      <c r="Q6" s="225"/>
      <c r="R6" s="226"/>
      <c r="S6" s="226"/>
      <c r="T6" s="228"/>
    </row>
    <row r="7" spans="1:20" ht="17.149999999999999" customHeight="1" x14ac:dyDescent="0.2">
      <c r="A7" s="131">
        <v>1</v>
      </c>
      <c r="B7" s="132" t="s">
        <v>153</v>
      </c>
      <c r="C7" s="133">
        <v>72</v>
      </c>
      <c r="D7" s="134"/>
      <c r="E7" s="135">
        <f t="shared" ref="E7:E27" si="0">D7*C7*12*0.85</f>
        <v>0</v>
      </c>
      <c r="F7" s="133">
        <v>40113</v>
      </c>
      <c r="G7" s="134"/>
      <c r="H7" s="133">
        <v>75686</v>
      </c>
      <c r="I7" s="134"/>
      <c r="J7" s="133"/>
      <c r="K7" s="134"/>
      <c r="L7" s="135">
        <f t="shared" ref="L7:L27" si="1">F7*G7+H7*I7+J7*K7</f>
        <v>0</v>
      </c>
      <c r="M7" s="136"/>
      <c r="N7" s="133">
        <f t="shared" ref="N7:N27" si="2">INT(E7+L7+M7)</f>
        <v>0</v>
      </c>
      <c r="O7" s="133">
        <v>3579593</v>
      </c>
      <c r="P7" s="133" t="str">
        <f t="shared" ref="P7:P27" si="3">IF(E7=0," ",O7-N7)</f>
        <v xml:space="preserve"> </v>
      </c>
      <c r="Q7" s="244" t="s">
        <v>88</v>
      </c>
      <c r="R7" s="245" t="s">
        <v>87</v>
      </c>
      <c r="S7" s="245" t="s">
        <v>87</v>
      </c>
      <c r="T7" s="137"/>
    </row>
    <row r="8" spans="1:20" ht="17.149999999999999" customHeight="1" x14ac:dyDescent="0.2">
      <c r="A8" s="131">
        <v>2</v>
      </c>
      <c r="B8" s="132" t="s">
        <v>154</v>
      </c>
      <c r="C8" s="133">
        <v>59</v>
      </c>
      <c r="D8" s="134"/>
      <c r="E8" s="135">
        <f t="shared" si="0"/>
        <v>0</v>
      </c>
      <c r="F8" s="133">
        <v>25506</v>
      </c>
      <c r="G8" s="134"/>
      <c r="H8" s="133">
        <v>49477</v>
      </c>
      <c r="I8" s="134"/>
      <c r="J8" s="133"/>
      <c r="K8" s="134"/>
      <c r="L8" s="135">
        <f t="shared" si="1"/>
        <v>0</v>
      </c>
      <c r="M8" s="136"/>
      <c r="N8" s="133">
        <f t="shared" si="2"/>
        <v>0</v>
      </c>
      <c r="O8" s="133">
        <v>2534062</v>
      </c>
      <c r="P8" s="133" t="str">
        <f t="shared" si="3"/>
        <v xml:space="preserve"> </v>
      </c>
      <c r="Q8" s="244" t="s">
        <v>88</v>
      </c>
      <c r="R8" s="245" t="s">
        <v>87</v>
      </c>
      <c r="S8" s="245" t="s">
        <v>87</v>
      </c>
      <c r="T8" s="137"/>
    </row>
    <row r="9" spans="1:20" ht="17.149999999999999" customHeight="1" x14ac:dyDescent="0.2">
      <c r="A9" s="131">
        <v>3</v>
      </c>
      <c r="B9" s="132" t="s">
        <v>155</v>
      </c>
      <c r="C9" s="133">
        <v>80</v>
      </c>
      <c r="D9" s="134"/>
      <c r="E9" s="135">
        <f t="shared" si="0"/>
        <v>0</v>
      </c>
      <c r="F9" s="133">
        <v>38169</v>
      </c>
      <c r="G9" s="134"/>
      <c r="H9" s="133">
        <v>64680</v>
      </c>
      <c r="I9" s="134"/>
      <c r="J9" s="133"/>
      <c r="K9" s="134"/>
      <c r="L9" s="135">
        <f t="shared" si="1"/>
        <v>0</v>
      </c>
      <c r="M9" s="136"/>
      <c r="N9" s="133">
        <f t="shared" si="2"/>
        <v>0</v>
      </c>
      <c r="O9" s="133">
        <v>3463055</v>
      </c>
      <c r="P9" s="133" t="str">
        <f t="shared" si="3"/>
        <v xml:space="preserve"> </v>
      </c>
      <c r="Q9" s="244" t="s">
        <v>88</v>
      </c>
      <c r="R9" s="245" t="s">
        <v>87</v>
      </c>
      <c r="S9" s="245" t="s">
        <v>87</v>
      </c>
      <c r="T9" s="137"/>
    </row>
    <row r="10" spans="1:20" ht="17.149999999999999" customHeight="1" x14ac:dyDescent="0.2">
      <c r="A10" s="131">
        <v>4</v>
      </c>
      <c r="B10" s="132" t="s">
        <v>156</v>
      </c>
      <c r="C10" s="133">
        <v>69</v>
      </c>
      <c r="D10" s="134"/>
      <c r="E10" s="135">
        <f t="shared" si="0"/>
        <v>0</v>
      </c>
      <c r="F10" s="133">
        <v>33647</v>
      </c>
      <c r="G10" s="134"/>
      <c r="H10" s="133">
        <v>66248</v>
      </c>
      <c r="I10" s="134"/>
      <c r="J10" s="133"/>
      <c r="K10" s="134"/>
      <c r="L10" s="135">
        <f t="shared" si="1"/>
        <v>0</v>
      </c>
      <c r="M10" s="136"/>
      <c r="N10" s="133">
        <f t="shared" si="2"/>
        <v>0</v>
      </c>
      <c r="O10" s="138">
        <v>3207514</v>
      </c>
      <c r="P10" s="133" t="str">
        <f t="shared" si="3"/>
        <v xml:space="preserve"> </v>
      </c>
      <c r="Q10" s="244" t="s">
        <v>88</v>
      </c>
      <c r="R10" s="245" t="s">
        <v>87</v>
      </c>
      <c r="S10" s="245" t="s">
        <v>87</v>
      </c>
      <c r="T10" s="137"/>
    </row>
    <row r="11" spans="1:20" ht="17.149999999999999" customHeight="1" x14ac:dyDescent="0.2">
      <c r="A11" s="131">
        <v>5</v>
      </c>
      <c r="B11" s="132" t="s">
        <v>157</v>
      </c>
      <c r="C11" s="133">
        <v>42</v>
      </c>
      <c r="D11" s="134"/>
      <c r="E11" s="135">
        <f t="shared" si="0"/>
        <v>0</v>
      </c>
      <c r="F11" s="133">
        <v>26139</v>
      </c>
      <c r="G11" s="134"/>
      <c r="H11" s="133">
        <v>60124</v>
      </c>
      <c r="I11" s="134"/>
      <c r="J11" s="133"/>
      <c r="K11" s="134"/>
      <c r="L11" s="135">
        <f t="shared" si="1"/>
        <v>0</v>
      </c>
      <c r="M11" s="136"/>
      <c r="N11" s="133">
        <f t="shared" si="2"/>
        <v>0</v>
      </c>
      <c r="O11" s="133">
        <v>2453025</v>
      </c>
      <c r="P11" s="133" t="str">
        <f t="shared" si="3"/>
        <v xml:space="preserve"> </v>
      </c>
      <c r="Q11" s="244" t="s">
        <v>87</v>
      </c>
      <c r="R11" s="245" t="s">
        <v>87</v>
      </c>
      <c r="S11" s="245" t="s">
        <v>87</v>
      </c>
      <c r="T11" s="137"/>
    </row>
    <row r="12" spans="1:20" ht="17.149999999999999" customHeight="1" x14ac:dyDescent="0.2">
      <c r="A12" s="131">
        <v>6</v>
      </c>
      <c r="B12" s="132" t="s">
        <v>158</v>
      </c>
      <c r="C12" s="133">
        <v>75</v>
      </c>
      <c r="D12" s="134"/>
      <c r="E12" s="135">
        <f t="shared" si="0"/>
        <v>0</v>
      </c>
      <c r="F12" s="133">
        <v>26347</v>
      </c>
      <c r="G12" s="134"/>
      <c r="H12" s="133">
        <v>90629</v>
      </c>
      <c r="I12" s="134"/>
      <c r="J12" s="139"/>
      <c r="K12" s="134"/>
      <c r="L12" s="135">
        <f t="shared" si="1"/>
        <v>0</v>
      </c>
      <c r="M12" s="136"/>
      <c r="N12" s="133">
        <f t="shared" si="2"/>
        <v>0</v>
      </c>
      <c r="O12" s="133">
        <v>3640233</v>
      </c>
      <c r="P12" s="133" t="str">
        <f t="shared" si="3"/>
        <v xml:space="preserve"> </v>
      </c>
      <c r="Q12" s="244" t="s">
        <v>88</v>
      </c>
      <c r="R12" s="245" t="s">
        <v>87</v>
      </c>
      <c r="S12" s="245" t="s">
        <v>87</v>
      </c>
      <c r="T12" s="137"/>
    </row>
    <row r="13" spans="1:20" ht="17.149999999999999" customHeight="1" x14ac:dyDescent="0.2">
      <c r="A13" s="131">
        <v>7</v>
      </c>
      <c r="B13" s="132" t="s">
        <v>159</v>
      </c>
      <c r="C13" s="133">
        <v>61</v>
      </c>
      <c r="D13" s="134"/>
      <c r="E13" s="135">
        <f t="shared" si="0"/>
        <v>0</v>
      </c>
      <c r="F13" s="133">
        <v>28142</v>
      </c>
      <c r="G13" s="134"/>
      <c r="H13" s="133">
        <v>91913</v>
      </c>
      <c r="I13" s="134"/>
      <c r="J13" s="139"/>
      <c r="K13" s="134"/>
      <c r="L13" s="135">
        <f t="shared" si="1"/>
        <v>0</v>
      </c>
      <c r="M13" s="136"/>
      <c r="N13" s="133">
        <f t="shared" si="2"/>
        <v>0</v>
      </c>
      <c r="O13" s="133">
        <v>3455537</v>
      </c>
      <c r="P13" s="133" t="str">
        <f t="shared" si="3"/>
        <v xml:space="preserve"> </v>
      </c>
      <c r="Q13" s="244" t="s">
        <v>87</v>
      </c>
      <c r="R13" s="245" t="s">
        <v>87</v>
      </c>
      <c r="S13" s="245" t="s">
        <v>87</v>
      </c>
      <c r="T13" s="137"/>
    </row>
    <row r="14" spans="1:20" ht="17.149999999999999" customHeight="1" x14ac:dyDescent="0.2">
      <c r="A14" s="131">
        <v>8</v>
      </c>
      <c r="B14" s="132" t="s">
        <v>160</v>
      </c>
      <c r="C14" s="133">
        <v>139</v>
      </c>
      <c r="D14" s="134"/>
      <c r="E14" s="135">
        <f t="shared" si="0"/>
        <v>0</v>
      </c>
      <c r="F14" s="133">
        <v>52268</v>
      </c>
      <c r="G14" s="134"/>
      <c r="H14" s="133">
        <v>151581</v>
      </c>
      <c r="I14" s="134"/>
      <c r="J14" s="139"/>
      <c r="K14" s="134"/>
      <c r="L14" s="135">
        <f t="shared" si="1"/>
        <v>0</v>
      </c>
      <c r="M14" s="136"/>
      <c r="N14" s="133">
        <f t="shared" si="2"/>
        <v>0</v>
      </c>
      <c r="O14" s="133">
        <v>6495917</v>
      </c>
      <c r="P14" s="133" t="str">
        <f t="shared" si="3"/>
        <v xml:space="preserve"> </v>
      </c>
      <c r="Q14" s="244" t="s">
        <v>88</v>
      </c>
      <c r="R14" s="245" t="s">
        <v>87</v>
      </c>
      <c r="S14" s="245" t="s">
        <v>87</v>
      </c>
      <c r="T14" s="137"/>
    </row>
    <row r="15" spans="1:20" ht="17.149999999999999" customHeight="1" x14ac:dyDescent="0.2">
      <c r="A15" s="131">
        <v>9</v>
      </c>
      <c r="B15" s="132" t="s">
        <v>161</v>
      </c>
      <c r="C15" s="133">
        <v>51</v>
      </c>
      <c r="D15" s="134"/>
      <c r="E15" s="135">
        <f t="shared" si="0"/>
        <v>0</v>
      </c>
      <c r="F15" s="133">
        <v>22630</v>
      </c>
      <c r="G15" s="134"/>
      <c r="H15" s="133">
        <v>70449</v>
      </c>
      <c r="I15" s="134"/>
      <c r="J15" s="139"/>
      <c r="K15" s="134"/>
      <c r="L15" s="135">
        <f t="shared" si="1"/>
        <v>0</v>
      </c>
      <c r="M15" s="136"/>
      <c r="N15" s="133">
        <f t="shared" si="2"/>
        <v>0</v>
      </c>
      <c r="O15" s="133">
        <v>2746466</v>
      </c>
      <c r="P15" s="133" t="str">
        <f t="shared" si="3"/>
        <v xml:space="preserve"> </v>
      </c>
      <c r="Q15" s="244" t="s">
        <v>88</v>
      </c>
      <c r="R15" s="245" t="s">
        <v>87</v>
      </c>
      <c r="S15" s="245" t="s">
        <v>87</v>
      </c>
      <c r="T15" s="137"/>
    </row>
    <row r="16" spans="1:20" ht="17.149999999999999" customHeight="1" x14ac:dyDescent="0.2">
      <c r="A16" s="131">
        <v>10</v>
      </c>
      <c r="B16" s="132" t="s">
        <v>162</v>
      </c>
      <c r="C16" s="133">
        <v>111</v>
      </c>
      <c r="D16" s="134"/>
      <c r="E16" s="135">
        <f t="shared" si="0"/>
        <v>0</v>
      </c>
      <c r="F16" s="133">
        <v>39428</v>
      </c>
      <c r="G16" s="134"/>
      <c r="H16" s="133">
        <v>155884</v>
      </c>
      <c r="I16" s="134"/>
      <c r="J16" s="139"/>
      <c r="K16" s="134"/>
      <c r="L16" s="135">
        <f t="shared" si="1"/>
        <v>0</v>
      </c>
      <c r="M16" s="136"/>
      <c r="N16" s="133">
        <f t="shared" si="2"/>
        <v>0</v>
      </c>
      <c r="O16" s="133">
        <v>5824005</v>
      </c>
      <c r="P16" s="133" t="str">
        <f t="shared" si="3"/>
        <v xml:space="preserve"> </v>
      </c>
      <c r="Q16" s="244" t="s">
        <v>88</v>
      </c>
      <c r="R16" s="245" t="s">
        <v>87</v>
      </c>
      <c r="S16" s="245" t="s">
        <v>87</v>
      </c>
      <c r="T16" s="137"/>
    </row>
    <row r="17" spans="1:20" ht="17.149999999999999" customHeight="1" x14ac:dyDescent="0.2">
      <c r="A17" s="131">
        <v>11</v>
      </c>
      <c r="B17" s="132" t="s">
        <v>163</v>
      </c>
      <c r="C17" s="133">
        <v>118</v>
      </c>
      <c r="D17" s="134"/>
      <c r="E17" s="135">
        <f t="shared" si="0"/>
        <v>0</v>
      </c>
      <c r="F17" s="133">
        <v>63251</v>
      </c>
      <c r="G17" s="134"/>
      <c r="H17" s="133">
        <v>190559</v>
      </c>
      <c r="I17" s="134"/>
      <c r="J17" s="139"/>
      <c r="K17" s="134"/>
      <c r="L17" s="135">
        <f t="shared" si="1"/>
        <v>0</v>
      </c>
      <c r="M17" s="136"/>
      <c r="N17" s="133">
        <f t="shared" si="2"/>
        <v>0</v>
      </c>
      <c r="O17" s="133">
        <v>7095101</v>
      </c>
      <c r="P17" s="133" t="str">
        <f t="shared" si="3"/>
        <v xml:space="preserve"> </v>
      </c>
      <c r="Q17" s="244" t="s">
        <v>87</v>
      </c>
      <c r="R17" s="245" t="s">
        <v>87</v>
      </c>
      <c r="S17" s="245" t="s">
        <v>87</v>
      </c>
      <c r="T17" s="137"/>
    </row>
    <row r="18" spans="1:20" ht="17.149999999999999" customHeight="1" x14ac:dyDescent="0.2">
      <c r="A18" s="131">
        <v>12</v>
      </c>
      <c r="B18" s="132" t="s">
        <v>164</v>
      </c>
      <c r="C18" s="133">
        <v>207</v>
      </c>
      <c r="D18" s="134"/>
      <c r="E18" s="135">
        <f t="shared" si="0"/>
        <v>0</v>
      </c>
      <c r="F18" s="133">
        <v>92102</v>
      </c>
      <c r="G18" s="134"/>
      <c r="H18" s="133">
        <v>277872</v>
      </c>
      <c r="I18" s="134"/>
      <c r="J18" s="139"/>
      <c r="K18" s="134"/>
      <c r="L18" s="135">
        <f t="shared" si="1"/>
        <v>0</v>
      </c>
      <c r="M18" s="136"/>
      <c r="N18" s="133">
        <f t="shared" si="2"/>
        <v>0</v>
      </c>
      <c r="O18" s="133">
        <v>10994090</v>
      </c>
      <c r="P18" s="133" t="str">
        <f t="shared" si="3"/>
        <v xml:space="preserve"> </v>
      </c>
      <c r="Q18" s="244" t="s">
        <v>88</v>
      </c>
      <c r="R18" s="245" t="s">
        <v>87</v>
      </c>
      <c r="S18" s="245" t="s">
        <v>87</v>
      </c>
      <c r="T18" s="137"/>
    </row>
    <row r="19" spans="1:20" ht="17.149999999999999" customHeight="1" x14ac:dyDescent="0.2">
      <c r="A19" s="131">
        <v>13</v>
      </c>
      <c r="B19" s="132" t="s">
        <v>165</v>
      </c>
      <c r="C19" s="133">
        <v>103</v>
      </c>
      <c r="D19" s="134"/>
      <c r="E19" s="135">
        <f t="shared" si="0"/>
        <v>0</v>
      </c>
      <c r="F19" s="133">
        <v>53314</v>
      </c>
      <c r="G19" s="134"/>
      <c r="H19" s="133">
        <v>146623</v>
      </c>
      <c r="I19" s="134"/>
      <c r="J19" s="139"/>
      <c r="K19" s="134"/>
      <c r="L19" s="135">
        <f t="shared" si="1"/>
        <v>0</v>
      </c>
      <c r="M19" s="136"/>
      <c r="N19" s="133">
        <f t="shared" si="2"/>
        <v>0</v>
      </c>
      <c r="O19" s="133">
        <v>5788727</v>
      </c>
      <c r="P19" s="133" t="str">
        <f t="shared" si="3"/>
        <v xml:space="preserve"> </v>
      </c>
      <c r="Q19" s="244" t="s">
        <v>87</v>
      </c>
      <c r="R19" s="245" t="s">
        <v>87</v>
      </c>
      <c r="S19" s="245" t="s">
        <v>87</v>
      </c>
      <c r="T19" s="137"/>
    </row>
    <row r="20" spans="1:20" ht="17.149999999999999" customHeight="1" x14ac:dyDescent="0.2">
      <c r="A20" s="131">
        <v>14</v>
      </c>
      <c r="B20" s="132" t="s">
        <v>166</v>
      </c>
      <c r="C20" s="133">
        <v>133</v>
      </c>
      <c r="D20" s="134"/>
      <c r="E20" s="135">
        <f t="shared" si="0"/>
        <v>0</v>
      </c>
      <c r="F20" s="133">
        <v>90550</v>
      </c>
      <c r="G20" s="134"/>
      <c r="H20" s="133">
        <v>191228</v>
      </c>
      <c r="I20" s="134"/>
      <c r="J20" s="139"/>
      <c r="K20" s="134"/>
      <c r="L20" s="135">
        <f t="shared" si="1"/>
        <v>0</v>
      </c>
      <c r="M20" s="136"/>
      <c r="N20" s="133">
        <f t="shared" si="2"/>
        <v>0</v>
      </c>
      <c r="O20" s="133">
        <v>7936053</v>
      </c>
      <c r="P20" s="133" t="str">
        <f t="shared" si="3"/>
        <v xml:space="preserve"> </v>
      </c>
      <c r="Q20" s="244" t="s">
        <v>87</v>
      </c>
      <c r="R20" s="245" t="s">
        <v>87</v>
      </c>
      <c r="S20" s="245" t="s">
        <v>87</v>
      </c>
      <c r="T20" s="137"/>
    </row>
    <row r="21" spans="1:20" ht="17.149999999999999" customHeight="1" x14ac:dyDescent="0.2">
      <c r="A21" s="131">
        <v>15</v>
      </c>
      <c r="B21" s="132" t="s">
        <v>167</v>
      </c>
      <c r="C21" s="133">
        <v>53</v>
      </c>
      <c r="D21" s="134"/>
      <c r="E21" s="135">
        <f t="shared" si="0"/>
        <v>0</v>
      </c>
      <c r="F21" s="133">
        <v>19395</v>
      </c>
      <c r="G21" s="134"/>
      <c r="H21" s="133">
        <v>55337</v>
      </c>
      <c r="I21" s="134"/>
      <c r="J21" s="139"/>
      <c r="K21" s="134"/>
      <c r="L21" s="135">
        <f t="shared" si="1"/>
        <v>0</v>
      </c>
      <c r="M21" s="136"/>
      <c r="N21" s="133">
        <f t="shared" si="2"/>
        <v>0</v>
      </c>
      <c r="O21" s="133">
        <v>2417434</v>
      </c>
      <c r="P21" s="133" t="str">
        <f t="shared" si="3"/>
        <v xml:space="preserve"> </v>
      </c>
      <c r="Q21" s="244" t="s">
        <v>88</v>
      </c>
      <c r="R21" s="245" t="s">
        <v>87</v>
      </c>
      <c r="S21" s="245" t="s">
        <v>87</v>
      </c>
      <c r="T21" s="137"/>
    </row>
    <row r="22" spans="1:20" ht="17.149999999999999" customHeight="1" x14ac:dyDescent="0.2">
      <c r="A22" s="131">
        <v>16</v>
      </c>
      <c r="B22" s="132" t="s">
        <v>168</v>
      </c>
      <c r="C22" s="133">
        <v>60</v>
      </c>
      <c r="D22" s="134"/>
      <c r="E22" s="135">
        <f t="shared" si="0"/>
        <v>0</v>
      </c>
      <c r="F22" s="133">
        <v>26881</v>
      </c>
      <c r="G22" s="134"/>
      <c r="H22" s="133">
        <v>53177</v>
      </c>
      <c r="I22" s="134"/>
      <c r="J22" s="139"/>
      <c r="K22" s="134"/>
      <c r="L22" s="135">
        <f t="shared" si="1"/>
        <v>0</v>
      </c>
      <c r="M22" s="136"/>
      <c r="N22" s="133">
        <f t="shared" si="2"/>
        <v>0</v>
      </c>
      <c r="O22" s="133">
        <v>2652790</v>
      </c>
      <c r="P22" s="133" t="str">
        <f t="shared" si="3"/>
        <v xml:space="preserve"> </v>
      </c>
      <c r="Q22" s="244" t="s">
        <v>88</v>
      </c>
      <c r="R22" s="245" t="s">
        <v>87</v>
      </c>
      <c r="S22" s="245" t="s">
        <v>87</v>
      </c>
      <c r="T22" s="137"/>
    </row>
    <row r="23" spans="1:20" ht="17.149999999999999" customHeight="1" x14ac:dyDescent="0.2">
      <c r="A23" s="131">
        <v>17</v>
      </c>
      <c r="B23" s="132" t="s">
        <v>169</v>
      </c>
      <c r="C23" s="133">
        <v>39</v>
      </c>
      <c r="D23" s="134"/>
      <c r="E23" s="135">
        <f t="shared" si="0"/>
        <v>0</v>
      </c>
      <c r="F23" s="133">
        <v>19566</v>
      </c>
      <c r="G23" s="134"/>
      <c r="H23" s="133">
        <v>43911</v>
      </c>
      <c r="I23" s="134"/>
      <c r="J23" s="139"/>
      <c r="K23" s="134"/>
      <c r="L23" s="135">
        <f t="shared" si="1"/>
        <v>0</v>
      </c>
      <c r="M23" s="136"/>
      <c r="N23" s="133">
        <f t="shared" si="2"/>
        <v>0</v>
      </c>
      <c r="O23" s="133">
        <v>1951377</v>
      </c>
      <c r="P23" s="133" t="str">
        <f t="shared" si="3"/>
        <v xml:space="preserve"> </v>
      </c>
      <c r="Q23" s="244" t="s">
        <v>88</v>
      </c>
      <c r="R23" s="245" t="s">
        <v>87</v>
      </c>
      <c r="S23" s="245" t="s">
        <v>87</v>
      </c>
      <c r="T23" s="137"/>
    </row>
    <row r="24" spans="1:20" ht="17.149999999999999" customHeight="1" x14ac:dyDescent="0.2">
      <c r="A24" s="131">
        <v>18</v>
      </c>
      <c r="B24" s="132" t="s">
        <v>170</v>
      </c>
      <c r="C24" s="133">
        <v>35</v>
      </c>
      <c r="D24" s="134"/>
      <c r="E24" s="135">
        <f t="shared" si="0"/>
        <v>0</v>
      </c>
      <c r="F24" s="133">
        <v>26440</v>
      </c>
      <c r="G24" s="134"/>
      <c r="H24" s="133">
        <v>67783</v>
      </c>
      <c r="I24" s="134"/>
      <c r="J24" s="139"/>
      <c r="K24" s="134"/>
      <c r="L24" s="135">
        <f t="shared" si="1"/>
        <v>0</v>
      </c>
      <c r="M24" s="136"/>
      <c r="N24" s="133">
        <f t="shared" si="2"/>
        <v>0</v>
      </c>
      <c r="O24" s="133">
        <v>2464939</v>
      </c>
      <c r="P24" s="133" t="str">
        <f t="shared" si="3"/>
        <v xml:space="preserve"> </v>
      </c>
      <c r="Q24" s="244" t="s">
        <v>87</v>
      </c>
      <c r="R24" s="245" t="s">
        <v>87</v>
      </c>
      <c r="S24" s="245" t="s">
        <v>87</v>
      </c>
      <c r="T24" s="137"/>
    </row>
    <row r="25" spans="1:20" ht="17.149999999999999" customHeight="1" x14ac:dyDescent="0.2">
      <c r="A25" s="131">
        <v>19</v>
      </c>
      <c r="B25" s="132" t="s">
        <v>171</v>
      </c>
      <c r="C25" s="133">
        <v>20</v>
      </c>
      <c r="D25" s="134"/>
      <c r="E25" s="135">
        <f t="shared" si="0"/>
        <v>0</v>
      </c>
      <c r="F25" s="133">
        <v>8944</v>
      </c>
      <c r="G25" s="134"/>
      <c r="H25" s="133">
        <v>16423</v>
      </c>
      <c r="I25" s="134"/>
      <c r="J25" s="139"/>
      <c r="K25" s="134"/>
      <c r="L25" s="135">
        <f t="shared" si="1"/>
        <v>0</v>
      </c>
      <c r="M25" s="136"/>
      <c r="N25" s="133">
        <f t="shared" si="2"/>
        <v>0</v>
      </c>
      <c r="O25" s="133">
        <v>858326</v>
      </c>
      <c r="P25" s="133" t="str">
        <f t="shared" si="3"/>
        <v xml:space="preserve"> </v>
      </c>
      <c r="Q25" s="244" t="s">
        <v>88</v>
      </c>
      <c r="R25" s="245" t="s">
        <v>87</v>
      </c>
      <c r="S25" s="245" t="s">
        <v>87</v>
      </c>
      <c r="T25" s="137"/>
    </row>
    <row r="26" spans="1:20" ht="17.149999999999999" customHeight="1" x14ac:dyDescent="0.2">
      <c r="A26" s="131">
        <v>20</v>
      </c>
      <c r="B26" s="132" t="s">
        <v>172</v>
      </c>
      <c r="C26" s="133">
        <v>456</v>
      </c>
      <c r="D26" s="134"/>
      <c r="E26" s="135">
        <f t="shared" si="0"/>
        <v>0</v>
      </c>
      <c r="F26" s="133">
        <v>156984</v>
      </c>
      <c r="G26" s="134"/>
      <c r="H26" s="133">
        <v>345863</v>
      </c>
      <c r="I26" s="134"/>
      <c r="J26" s="139"/>
      <c r="K26" s="134"/>
      <c r="L26" s="135">
        <f t="shared" si="1"/>
        <v>0</v>
      </c>
      <c r="M26" s="136"/>
      <c r="N26" s="133">
        <f t="shared" si="2"/>
        <v>0</v>
      </c>
      <c r="O26" s="133">
        <v>18034723</v>
      </c>
      <c r="P26" s="133" t="str">
        <f t="shared" si="3"/>
        <v xml:space="preserve"> </v>
      </c>
      <c r="Q26" s="244" t="s">
        <v>88</v>
      </c>
      <c r="R26" s="245" t="s">
        <v>87</v>
      </c>
      <c r="S26" s="245" t="s">
        <v>87</v>
      </c>
      <c r="T26" s="137"/>
    </row>
    <row r="27" spans="1:20" ht="17.149999999999999" customHeight="1" thickBot="1" x14ac:dyDescent="0.25">
      <c r="A27" s="140">
        <v>21</v>
      </c>
      <c r="B27" s="141" t="s">
        <v>173</v>
      </c>
      <c r="C27" s="133">
        <v>42</v>
      </c>
      <c r="D27" s="142"/>
      <c r="E27" s="135">
        <f t="shared" si="0"/>
        <v>0</v>
      </c>
      <c r="F27" s="133">
        <v>51222</v>
      </c>
      <c r="G27" s="142"/>
      <c r="H27" s="133">
        <v>147692</v>
      </c>
      <c r="I27" s="142"/>
      <c r="J27" s="143"/>
      <c r="K27" s="142"/>
      <c r="L27" s="135">
        <f t="shared" si="1"/>
        <v>0</v>
      </c>
      <c r="M27" s="144"/>
      <c r="N27" s="133">
        <f t="shared" si="2"/>
        <v>0</v>
      </c>
      <c r="O27" s="133">
        <v>4525529</v>
      </c>
      <c r="P27" s="145" t="str">
        <f t="shared" si="3"/>
        <v xml:space="preserve"> </v>
      </c>
      <c r="Q27" s="244" t="s">
        <v>89</v>
      </c>
      <c r="R27" s="245" t="s">
        <v>87</v>
      </c>
      <c r="S27" s="245" t="s">
        <v>87</v>
      </c>
      <c r="T27" s="146"/>
    </row>
    <row r="28" spans="1:20" ht="17.149999999999999" customHeight="1" thickTop="1" thickBot="1" x14ac:dyDescent="0.25">
      <c r="A28" s="147"/>
      <c r="B28" s="148" t="s">
        <v>174</v>
      </c>
      <c r="C28" s="149"/>
      <c r="D28" s="150"/>
      <c r="E28" s="149"/>
      <c r="F28" s="149">
        <f>SUM(F7:F27)</f>
        <v>941038</v>
      </c>
      <c r="G28" s="150"/>
      <c r="H28" s="149">
        <f>SUM(H7:H27)</f>
        <v>2413139</v>
      </c>
      <c r="I28" s="150"/>
      <c r="J28" s="149">
        <f>SUM(J7:J27)</f>
        <v>0</v>
      </c>
      <c r="K28" s="150"/>
      <c r="L28" s="149">
        <f>SUM(L7:L27)</f>
        <v>0</v>
      </c>
      <c r="M28" s="151">
        <f>SUM(M7:M27)</f>
        <v>0</v>
      </c>
      <c r="N28" s="149">
        <f>SUM(N7:N27)</f>
        <v>0</v>
      </c>
      <c r="O28" s="149">
        <f>SUM(O7:O27)</f>
        <v>102118496</v>
      </c>
      <c r="P28" s="149">
        <f>SUM(P7:P27)</f>
        <v>0</v>
      </c>
      <c r="Q28" s="152"/>
      <c r="R28" s="153"/>
      <c r="S28" s="154"/>
      <c r="T28" s="155"/>
    </row>
    <row r="29" spans="1:20" ht="17.149999999999999" customHeight="1" x14ac:dyDescent="0.2">
      <c r="A29" s="169" t="s">
        <v>175</v>
      </c>
      <c r="B29" s="169"/>
      <c r="C29" s="156"/>
      <c r="D29" s="169"/>
      <c r="E29" s="156"/>
      <c r="F29" s="156"/>
      <c r="G29" s="169"/>
      <c r="H29" s="156"/>
      <c r="I29" s="169"/>
      <c r="J29" s="156"/>
      <c r="K29" s="169"/>
      <c r="L29" s="157"/>
      <c r="N29" s="158"/>
      <c r="O29" s="159"/>
      <c r="Q29" s="160"/>
      <c r="R29" s="161"/>
      <c r="S29" s="161"/>
    </row>
    <row r="30" spans="1:20" ht="17.149999999999999" customHeight="1" x14ac:dyDescent="0.2">
      <c r="A30" s="169" t="s">
        <v>176</v>
      </c>
      <c r="B30" s="169"/>
      <c r="C30" s="169"/>
      <c r="D30" s="169"/>
      <c r="E30" s="169"/>
      <c r="F30" s="169"/>
      <c r="G30" s="169"/>
      <c r="H30" s="169"/>
      <c r="I30" s="169"/>
      <c r="J30" s="169"/>
      <c r="K30" s="169"/>
      <c r="L30" s="169"/>
    </row>
    <row r="31" spans="1:20" ht="17.149999999999999" customHeight="1" x14ac:dyDescent="0.2">
      <c r="A31" s="169" t="s">
        <v>177</v>
      </c>
      <c r="B31" s="169"/>
      <c r="C31" s="169"/>
      <c r="D31" s="169"/>
      <c r="E31" s="169"/>
      <c r="F31" s="169"/>
      <c r="G31" s="169"/>
      <c r="H31" s="169"/>
      <c r="I31" s="169"/>
      <c r="J31" s="169"/>
      <c r="K31" s="169"/>
      <c r="L31" s="169"/>
    </row>
    <row r="32" spans="1:20" ht="17.149999999999999" customHeight="1" x14ac:dyDescent="0.2">
      <c r="A32" s="169" t="s">
        <v>178</v>
      </c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</row>
    <row r="33" spans="1:12" ht="17.149999999999999" customHeight="1" x14ac:dyDescent="0.2">
      <c r="A33" s="169" t="s">
        <v>179</v>
      </c>
      <c r="B33" s="169"/>
      <c r="C33" s="169"/>
      <c r="D33" s="169"/>
      <c r="E33" s="169"/>
      <c r="F33" s="169"/>
      <c r="G33" s="169"/>
      <c r="H33" s="169"/>
      <c r="I33" s="169"/>
      <c r="J33" s="169"/>
      <c r="K33" s="169"/>
      <c r="L33" s="169"/>
    </row>
    <row r="34" spans="1:12" ht="17.149999999999999" customHeight="1" x14ac:dyDescent="0.2">
      <c r="A34" s="169" t="s">
        <v>180</v>
      </c>
      <c r="B34" s="169"/>
      <c r="C34" s="169"/>
      <c r="D34" s="169"/>
      <c r="E34" s="169"/>
      <c r="F34" s="169"/>
      <c r="G34" s="169"/>
      <c r="H34" s="169"/>
      <c r="I34" s="169"/>
      <c r="J34" s="169"/>
      <c r="K34" s="169"/>
      <c r="L34" s="169"/>
    </row>
    <row r="35" spans="1:12" ht="17.149999999999999" customHeight="1" x14ac:dyDescent="0.2">
      <c r="A35" s="169" t="s">
        <v>181</v>
      </c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</row>
    <row r="36" spans="1:12" ht="17.149999999999999" customHeight="1" x14ac:dyDescent="0.2">
      <c r="A36" s="169"/>
      <c r="B36" s="163" t="s">
        <v>182</v>
      </c>
      <c r="C36" s="164"/>
      <c r="D36" s="165" t="s">
        <v>183</v>
      </c>
      <c r="E36" s="169"/>
      <c r="F36" s="169"/>
      <c r="G36" s="169"/>
      <c r="H36" s="169"/>
      <c r="I36" s="169"/>
      <c r="J36" s="169"/>
      <c r="K36" s="169"/>
      <c r="L36" s="169"/>
    </row>
    <row r="37" spans="1:12" ht="17.149999999999999" customHeight="1" x14ac:dyDescent="0.2">
      <c r="A37" s="169"/>
      <c r="B37" s="163" t="s">
        <v>184</v>
      </c>
      <c r="C37" s="164"/>
      <c r="D37" s="165"/>
      <c r="E37" s="169"/>
      <c r="F37" s="169"/>
      <c r="G37" s="169"/>
      <c r="H37" s="169"/>
      <c r="I37" s="169"/>
      <c r="J37" s="169"/>
      <c r="K37" s="169"/>
      <c r="L37" s="169"/>
    </row>
    <row r="38" spans="1:12" ht="17.149999999999999" customHeight="1" x14ac:dyDescent="0.2">
      <c r="A38" s="169"/>
      <c r="B38" s="163" t="s">
        <v>185</v>
      </c>
      <c r="C38" s="164"/>
      <c r="D38" s="165"/>
      <c r="E38" s="169"/>
      <c r="F38" s="169"/>
      <c r="G38" s="169"/>
      <c r="H38" s="169"/>
      <c r="I38" s="169"/>
      <c r="J38" s="169"/>
      <c r="K38" s="169"/>
      <c r="L38" s="169"/>
    </row>
    <row r="39" spans="1:12" ht="17.149999999999999" customHeight="1" x14ac:dyDescent="0.2">
      <c r="A39" s="166"/>
      <c r="B39" s="167"/>
      <c r="C39" s="167"/>
      <c r="D39" s="167"/>
    </row>
    <row r="41" spans="1:12" ht="17.149999999999999" customHeight="1" x14ac:dyDescent="0.2">
      <c r="K41" s="246"/>
      <c r="L41" s="247"/>
    </row>
  </sheetData>
  <autoFilter ref="B1:B41" xr:uid="{00000000-0009-0000-0000-000001000000}"/>
  <mergeCells count="38">
    <mergeCell ref="Q25:S25"/>
    <mergeCell ref="Q26:S26"/>
    <mergeCell ref="Q27:S27"/>
    <mergeCell ref="K41:L41"/>
    <mergeCell ref="Q19:S19"/>
    <mergeCell ref="Q20:S20"/>
    <mergeCell ref="Q21:S21"/>
    <mergeCell ref="Q22:S22"/>
    <mergeCell ref="Q23:S23"/>
    <mergeCell ref="Q24:S24"/>
    <mergeCell ref="Q18:S18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P1:P4"/>
    <mergeCell ref="Q1:S6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B1:B5"/>
    <mergeCell ref="C1:E1"/>
    <mergeCell ref="F1:L1"/>
    <mergeCell ref="M1:M4"/>
    <mergeCell ref="N1:N4"/>
  </mergeCells>
  <phoneticPr fontId="3"/>
  <pageMargins left="0.23622047244094488" right="0.23622047244094488" top="0.94488188976377951" bottom="0.74803149606299213" header="0.31496062992125984" footer="0.31496062992125984"/>
  <pageSetup paperSize="9" scale="63" orientation="landscape" r:id="rId1"/>
  <headerFooter>
    <oddHeader>&amp;L&amp;"ＭＳ 明朝,標準"
様式第２号&amp;C&amp;"ＭＳ 明朝,標準"&amp;28内訳書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ED197-25D6-4CFB-BC76-FD2D74A780DB}">
  <sheetPr>
    <tabColor rgb="FFFFC000"/>
    <pageSetUpPr fitToPage="1"/>
  </sheetPr>
  <dimension ref="A1:T47"/>
  <sheetViews>
    <sheetView view="pageBreakPreview" zoomScale="75" zoomScaleNormal="100" zoomScaleSheetLayoutView="75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 activeCell="K37" sqref="K37"/>
    </sheetView>
  </sheetViews>
  <sheetFormatPr defaultColWidth="9" defaultRowHeight="17.149999999999999" customHeight="1" x14ac:dyDescent="0.2"/>
  <cols>
    <col min="1" max="1" width="4.453125" style="170" bestFit="1" customWidth="1"/>
    <col min="2" max="2" width="23.453125" style="170" bestFit="1" customWidth="1"/>
    <col min="3" max="3" width="9.26953125" style="170" bestFit="1" customWidth="1"/>
    <col min="4" max="4" width="11" style="170" bestFit="1" customWidth="1"/>
    <col min="5" max="6" width="11.6328125" style="170" bestFit="1" customWidth="1"/>
    <col min="7" max="7" width="9" style="170"/>
    <col min="8" max="8" width="11.6328125" style="170" bestFit="1" customWidth="1"/>
    <col min="9" max="9" width="9" style="170"/>
    <col min="10" max="10" width="9.453125" style="170" bestFit="1" customWidth="1"/>
    <col min="11" max="11" width="9" style="170" customWidth="1"/>
    <col min="12" max="12" width="11.6328125" style="170" customWidth="1"/>
    <col min="13" max="13" width="10.7265625" style="170" customWidth="1"/>
    <col min="14" max="14" width="13.90625" style="170" customWidth="1"/>
    <col min="15" max="15" width="13.90625" style="54" bestFit="1" customWidth="1"/>
    <col min="16" max="16" width="12.7265625" style="170" bestFit="1" customWidth="1"/>
    <col min="17" max="18" width="9" style="170"/>
    <col min="19" max="19" width="12.453125" style="170" customWidth="1"/>
    <col min="20" max="23" width="9" style="170"/>
    <col min="24" max="24" width="12.08984375" style="170" bestFit="1" customWidth="1"/>
    <col min="25" max="25" width="13.26953125" style="170" bestFit="1" customWidth="1"/>
    <col min="26" max="16384" width="9" style="170"/>
  </cols>
  <sheetData>
    <row r="1" spans="1:20" ht="17.149999999999999" customHeight="1" x14ac:dyDescent="0.2">
      <c r="A1" s="106"/>
      <c r="B1" s="175" t="s">
        <v>0</v>
      </c>
      <c r="C1" s="177" t="s">
        <v>1</v>
      </c>
      <c r="D1" s="177"/>
      <c r="E1" s="177"/>
      <c r="F1" s="177" t="s">
        <v>2</v>
      </c>
      <c r="G1" s="177"/>
      <c r="H1" s="177"/>
      <c r="I1" s="177"/>
      <c r="J1" s="177"/>
      <c r="K1" s="177"/>
      <c r="L1" s="177"/>
      <c r="M1" s="179" t="s">
        <v>3</v>
      </c>
      <c r="N1" s="181" t="s">
        <v>4</v>
      </c>
      <c r="O1" s="206" t="s">
        <v>5</v>
      </c>
      <c r="P1" s="181" t="s">
        <v>6</v>
      </c>
      <c r="Q1" s="185" t="s">
        <v>120</v>
      </c>
      <c r="R1" s="186"/>
      <c r="S1" s="186"/>
      <c r="T1" s="191" t="s">
        <v>7</v>
      </c>
    </row>
    <row r="2" spans="1:20" ht="17.149999999999999" customHeight="1" x14ac:dyDescent="0.2">
      <c r="A2" s="26"/>
      <c r="B2" s="176"/>
      <c r="C2" s="193" t="s">
        <v>8</v>
      </c>
      <c r="D2" s="195" t="s">
        <v>9</v>
      </c>
      <c r="E2" s="197" t="s">
        <v>10</v>
      </c>
      <c r="F2" s="37" t="s">
        <v>11</v>
      </c>
      <c r="G2" s="196" t="s">
        <v>9</v>
      </c>
      <c r="H2" s="37" t="s">
        <v>11</v>
      </c>
      <c r="I2" s="196" t="s">
        <v>9</v>
      </c>
      <c r="J2" s="37" t="s">
        <v>11</v>
      </c>
      <c r="K2" s="196" t="s">
        <v>9</v>
      </c>
      <c r="L2" s="255" t="s">
        <v>12</v>
      </c>
      <c r="M2" s="180"/>
      <c r="N2" s="254"/>
      <c r="O2" s="207"/>
      <c r="P2" s="254"/>
      <c r="Q2" s="187"/>
      <c r="R2" s="188"/>
      <c r="S2" s="188"/>
      <c r="T2" s="192"/>
    </row>
    <row r="3" spans="1:20" ht="17.149999999999999" customHeight="1" x14ac:dyDescent="0.2">
      <c r="A3" s="26"/>
      <c r="B3" s="176"/>
      <c r="C3" s="193"/>
      <c r="D3" s="195"/>
      <c r="E3" s="197"/>
      <c r="F3" s="37" t="s">
        <v>13</v>
      </c>
      <c r="G3" s="199"/>
      <c r="H3" s="37" t="s">
        <v>14</v>
      </c>
      <c r="I3" s="201"/>
      <c r="J3" s="37"/>
      <c r="K3" s="202"/>
      <c r="L3" s="255"/>
      <c r="M3" s="180"/>
      <c r="N3" s="254"/>
      <c r="O3" s="207"/>
      <c r="P3" s="254"/>
      <c r="Q3" s="187"/>
      <c r="R3" s="188"/>
      <c r="S3" s="188"/>
      <c r="T3" s="192"/>
    </row>
    <row r="4" spans="1:20" ht="17.149999999999999" customHeight="1" x14ac:dyDescent="0.2">
      <c r="A4" s="26"/>
      <c r="B4" s="176"/>
      <c r="C4" s="194"/>
      <c r="D4" s="196"/>
      <c r="E4" s="198"/>
      <c r="F4" s="37" t="s">
        <v>15</v>
      </c>
      <c r="G4" s="199"/>
      <c r="H4" s="37" t="s">
        <v>16</v>
      </c>
      <c r="I4" s="201"/>
      <c r="J4" s="37" t="s">
        <v>17</v>
      </c>
      <c r="K4" s="202"/>
      <c r="L4" s="256"/>
      <c r="M4" s="180"/>
      <c r="N4" s="254"/>
      <c r="O4" s="207"/>
      <c r="P4" s="254"/>
      <c r="Q4" s="187"/>
      <c r="R4" s="188"/>
      <c r="S4" s="188"/>
      <c r="T4" s="192"/>
    </row>
    <row r="5" spans="1:20" ht="17.149999999999999" customHeight="1" x14ac:dyDescent="0.2">
      <c r="A5" s="26"/>
      <c r="B5" s="176"/>
      <c r="C5" s="28"/>
      <c r="D5" s="29"/>
      <c r="E5" s="30" t="s">
        <v>33</v>
      </c>
      <c r="F5" s="37" t="s">
        <v>18</v>
      </c>
      <c r="G5" s="200"/>
      <c r="H5" s="37" t="s">
        <v>19</v>
      </c>
      <c r="I5" s="200"/>
      <c r="J5" s="37" t="s">
        <v>20</v>
      </c>
      <c r="K5" s="203"/>
      <c r="L5" s="32" t="s">
        <v>37</v>
      </c>
      <c r="M5" s="29" t="s">
        <v>34</v>
      </c>
      <c r="N5" s="32" t="s">
        <v>35</v>
      </c>
      <c r="O5" s="33" t="s">
        <v>38</v>
      </c>
      <c r="P5" s="32" t="s">
        <v>39</v>
      </c>
      <c r="Q5" s="187"/>
      <c r="R5" s="188"/>
      <c r="S5" s="188"/>
      <c r="T5" s="192"/>
    </row>
    <row r="6" spans="1:20" ht="17.149999999999999" customHeight="1" x14ac:dyDescent="0.2">
      <c r="A6" s="34"/>
      <c r="B6" s="35"/>
      <c r="C6" s="36" t="s">
        <v>36</v>
      </c>
      <c r="D6" s="171" t="s">
        <v>21</v>
      </c>
      <c r="E6" s="37" t="s">
        <v>22</v>
      </c>
      <c r="F6" s="37" t="s">
        <v>23</v>
      </c>
      <c r="G6" s="171" t="s">
        <v>21</v>
      </c>
      <c r="H6" s="37" t="s">
        <v>23</v>
      </c>
      <c r="I6" s="171" t="s">
        <v>21</v>
      </c>
      <c r="J6" s="37" t="s">
        <v>23</v>
      </c>
      <c r="K6" s="171" t="s">
        <v>21</v>
      </c>
      <c r="L6" s="37" t="s">
        <v>22</v>
      </c>
      <c r="M6" s="171" t="s">
        <v>22</v>
      </c>
      <c r="N6" s="37" t="s">
        <v>22</v>
      </c>
      <c r="O6" s="38" t="s">
        <v>22</v>
      </c>
      <c r="P6" s="37" t="s">
        <v>22</v>
      </c>
      <c r="Q6" s="189"/>
      <c r="R6" s="190"/>
      <c r="S6" s="190"/>
      <c r="T6" s="192"/>
    </row>
    <row r="7" spans="1:20" ht="17.149999999999999" customHeight="1" x14ac:dyDescent="0.2">
      <c r="A7" s="61">
        <v>1</v>
      </c>
      <c r="B7" s="62" t="s">
        <v>40</v>
      </c>
      <c r="C7" s="96">
        <v>254</v>
      </c>
      <c r="D7" s="11"/>
      <c r="E7" s="78">
        <f>D7*C7*12*0.85</f>
        <v>0</v>
      </c>
      <c r="F7" s="96">
        <v>230185</v>
      </c>
      <c r="G7" s="13"/>
      <c r="H7" s="96">
        <v>540620</v>
      </c>
      <c r="I7" s="11"/>
      <c r="J7" s="79">
        <v>0</v>
      </c>
      <c r="K7" s="11"/>
      <c r="L7" s="78">
        <f>F7*G7+H7*I7+J7*K7</f>
        <v>0</v>
      </c>
      <c r="M7" s="15"/>
      <c r="N7" s="79">
        <f>INT(E7+L7+M7)</f>
        <v>0</v>
      </c>
      <c r="O7" s="107">
        <v>19547445</v>
      </c>
      <c r="P7" s="79" t="str">
        <f t="shared" ref="P7:P33" si="0">IF(E7=0," ",O7-N7)</f>
        <v xml:space="preserve"> </v>
      </c>
      <c r="Q7" s="248" t="s">
        <v>41</v>
      </c>
      <c r="R7" s="249"/>
      <c r="S7" s="249"/>
      <c r="T7" s="41"/>
    </row>
    <row r="8" spans="1:20" ht="17.149999999999999" customHeight="1" x14ac:dyDescent="0.2">
      <c r="A8" s="34"/>
      <c r="B8" s="63" t="s">
        <v>42</v>
      </c>
      <c r="C8" s="96">
        <v>254</v>
      </c>
      <c r="D8" s="11"/>
      <c r="E8" s="78">
        <f>D8*C8*12</f>
        <v>0</v>
      </c>
      <c r="F8" s="96">
        <v>0</v>
      </c>
      <c r="G8" s="13"/>
      <c r="H8" s="96">
        <v>0</v>
      </c>
      <c r="I8" s="11"/>
      <c r="J8" s="79">
        <v>0</v>
      </c>
      <c r="K8" s="11"/>
      <c r="L8" s="78">
        <f t="shared" ref="L8:L33" si="1">F8*G8+H8*I8+J8*K8</f>
        <v>0</v>
      </c>
      <c r="M8" s="15"/>
      <c r="N8" s="79">
        <f>INT(E8+L8+M8)</f>
        <v>0</v>
      </c>
      <c r="O8" s="107">
        <v>5834664</v>
      </c>
      <c r="P8" s="79" t="str">
        <f t="shared" si="0"/>
        <v xml:space="preserve"> </v>
      </c>
      <c r="Q8" s="248" t="s">
        <v>43</v>
      </c>
      <c r="R8" s="249"/>
      <c r="S8" s="249"/>
      <c r="T8" s="41"/>
    </row>
    <row r="9" spans="1:20" ht="17.149999999999999" customHeight="1" x14ac:dyDescent="0.2">
      <c r="A9" s="39">
        <v>2</v>
      </c>
      <c r="B9" s="64" t="s">
        <v>44</v>
      </c>
      <c r="C9" s="96">
        <v>57</v>
      </c>
      <c r="D9" s="11"/>
      <c r="E9" s="78">
        <f t="shared" ref="E9:E30" si="2">D9*C9*12*0.85</f>
        <v>0</v>
      </c>
      <c r="F9" s="96">
        <v>26840</v>
      </c>
      <c r="G9" s="11"/>
      <c r="H9" s="96">
        <v>88096</v>
      </c>
      <c r="I9" s="11"/>
      <c r="J9" s="79">
        <v>0</v>
      </c>
      <c r="K9" s="11"/>
      <c r="L9" s="78">
        <f t="shared" si="1"/>
        <v>0</v>
      </c>
      <c r="M9" s="15"/>
      <c r="N9" s="79">
        <f>INT(E9+L9+M9)</f>
        <v>0</v>
      </c>
      <c r="O9" s="107">
        <v>3285581</v>
      </c>
      <c r="P9" s="79" t="str">
        <f t="shared" si="0"/>
        <v xml:space="preserve"> </v>
      </c>
      <c r="Q9" s="248" t="s">
        <v>45</v>
      </c>
      <c r="R9" s="249"/>
      <c r="S9" s="249"/>
      <c r="T9" s="41"/>
    </row>
    <row r="10" spans="1:20" ht="16.5" customHeight="1" x14ac:dyDescent="0.2">
      <c r="A10" s="39">
        <v>3</v>
      </c>
      <c r="B10" s="64" t="s">
        <v>46</v>
      </c>
      <c r="C10" s="96">
        <v>58</v>
      </c>
      <c r="D10" s="11"/>
      <c r="E10" s="78">
        <f t="shared" si="2"/>
        <v>0</v>
      </c>
      <c r="F10" s="96">
        <v>23601</v>
      </c>
      <c r="G10" s="11"/>
      <c r="H10" s="96">
        <v>46180</v>
      </c>
      <c r="I10" s="11"/>
      <c r="J10" s="79">
        <v>0</v>
      </c>
      <c r="K10" s="11"/>
      <c r="L10" s="78">
        <f t="shared" si="1"/>
        <v>0</v>
      </c>
      <c r="M10" s="15"/>
      <c r="N10" s="79">
        <f t="shared" ref="N10:N33" si="3">INT(E10+L10+M10)</f>
        <v>0</v>
      </c>
      <c r="O10" s="107">
        <v>2412261</v>
      </c>
      <c r="P10" s="79" t="str">
        <f t="shared" si="0"/>
        <v xml:space="preserve"> </v>
      </c>
      <c r="Q10" s="248" t="s">
        <v>45</v>
      </c>
      <c r="R10" s="249"/>
      <c r="S10" s="249"/>
      <c r="T10" s="41"/>
    </row>
    <row r="11" spans="1:20" ht="17.149999999999999" customHeight="1" x14ac:dyDescent="0.2">
      <c r="A11" s="39">
        <v>4</v>
      </c>
      <c r="B11" s="64" t="s">
        <v>47</v>
      </c>
      <c r="C11" s="96">
        <v>69</v>
      </c>
      <c r="D11" s="11"/>
      <c r="E11" s="78">
        <f t="shared" si="2"/>
        <v>0</v>
      </c>
      <c r="F11" s="96">
        <v>31861</v>
      </c>
      <c r="G11" s="11"/>
      <c r="H11" s="96">
        <v>68887</v>
      </c>
      <c r="I11" s="11"/>
      <c r="J11" s="79">
        <v>0</v>
      </c>
      <c r="K11" s="11"/>
      <c r="L11" s="78">
        <f t="shared" si="1"/>
        <v>0</v>
      </c>
      <c r="M11" s="15"/>
      <c r="N11" s="79">
        <f t="shared" si="3"/>
        <v>0</v>
      </c>
      <c r="O11" s="107">
        <v>3222330</v>
      </c>
      <c r="P11" s="79" t="str">
        <f t="shared" si="0"/>
        <v xml:space="preserve"> </v>
      </c>
      <c r="Q11" s="248" t="s">
        <v>45</v>
      </c>
      <c r="R11" s="249"/>
      <c r="S11" s="249"/>
      <c r="T11" s="41"/>
    </row>
    <row r="12" spans="1:20" ht="17.149999999999999" customHeight="1" x14ac:dyDescent="0.2">
      <c r="A12" s="39">
        <v>5</v>
      </c>
      <c r="B12" s="64" t="s">
        <v>48</v>
      </c>
      <c r="C12" s="96">
        <v>224</v>
      </c>
      <c r="D12" s="11"/>
      <c r="E12" s="78">
        <f t="shared" si="2"/>
        <v>0</v>
      </c>
      <c r="F12" s="96">
        <v>24172</v>
      </c>
      <c r="G12" s="11"/>
      <c r="H12" s="96">
        <v>72684</v>
      </c>
      <c r="I12" s="11"/>
      <c r="J12" s="79">
        <v>0</v>
      </c>
      <c r="K12" s="11"/>
      <c r="L12" s="78">
        <f t="shared" si="1"/>
        <v>0</v>
      </c>
      <c r="M12" s="15"/>
      <c r="N12" s="79">
        <f t="shared" si="3"/>
        <v>0</v>
      </c>
      <c r="O12" s="107">
        <v>5850878</v>
      </c>
      <c r="P12" s="79" t="str">
        <f t="shared" si="0"/>
        <v xml:space="preserve"> </v>
      </c>
      <c r="Q12" s="248" t="s">
        <v>45</v>
      </c>
      <c r="R12" s="249"/>
      <c r="S12" s="249"/>
      <c r="T12" s="41"/>
    </row>
    <row r="13" spans="1:20" ht="17.149999999999999" customHeight="1" x14ac:dyDescent="0.2">
      <c r="A13" s="39">
        <v>6</v>
      </c>
      <c r="B13" s="64" t="s">
        <v>49</v>
      </c>
      <c r="C13" s="96">
        <v>95</v>
      </c>
      <c r="D13" s="11"/>
      <c r="E13" s="78">
        <f t="shared" si="2"/>
        <v>0</v>
      </c>
      <c r="F13" s="96">
        <v>10179</v>
      </c>
      <c r="G13" s="11"/>
      <c r="H13" s="96">
        <v>32516</v>
      </c>
      <c r="I13" s="11"/>
      <c r="J13" s="79">
        <v>0</v>
      </c>
      <c r="K13" s="11"/>
      <c r="L13" s="78">
        <f t="shared" si="1"/>
        <v>0</v>
      </c>
      <c r="M13" s="15"/>
      <c r="N13" s="79">
        <f t="shared" si="3"/>
        <v>0</v>
      </c>
      <c r="O13" s="107">
        <v>2513107</v>
      </c>
      <c r="P13" s="79" t="str">
        <f t="shared" si="0"/>
        <v xml:space="preserve"> </v>
      </c>
      <c r="Q13" s="248" t="s">
        <v>45</v>
      </c>
      <c r="R13" s="249"/>
      <c r="S13" s="249"/>
      <c r="T13" s="41"/>
    </row>
    <row r="14" spans="1:20" ht="17.149999999999999" customHeight="1" x14ac:dyDescent="0.2">
      <c r="A14" s="39">
        <v>7</v>
      </c>
      <c r="B14" s="64" t="s">
        <v>50</v>
      </c>
      <c r="C14" s="96">
        <v>256</v>
      </c>
      <c r="D14" s="11"/>
      <c r="E14" s="78">
        <f t="shared" si="2"/>
        <v>0</v>
      </c>
      <c r="F14" s="96">
        <v>131343</v>
      </c>
      <c r="G14" s="11"/>
      <c r="H14" s="96">
        <v>189240</v>
      </c>
      <c r="I14" s="11"/>
      <c r="J14" s="79">
        <v>0</v>
      </c>
      <c r="K14" s="11"/>
      <c r="L14" s="78">
        <f t="shared" si="1"/>
        <v>0</v>
      </c>
      <c r="M14" s="15"/>
      <c r="N14" s="79">
        <f t="shared" si="3"/>
        <v>0</v>
      </c>
      <c r="O14" s="107">
        <v>10924117</v>
      </c>
      <c r="P14" s="79" t="str">
        <f t="shared" si="0"/>
        <v xml:space="preserve"> </v>
      </c>
      <c r="Q14" s="248" t="s">
        <v>45</v>
      </c>
      <c r="R14" s="249"/>
      <c r="S14" s="249"/>
      <c r="T14" s="41"/>
    </row>
    <row r="15" spans="1:20" ht="17.149999999999999" customHeight="1" x14ac:dyDescent="0.2">
      <c r="A15" s="39">
        <v>8</v>
      </c>
      <c r="B15" s="64" t="s">
        <v>51</v>
      </c>
      <c r="C15" s="96">
        <v>82</v>
      </c>
      <c r="D15" s="11"/>
      <c r="E15" s="78">
        <f t="shared" si="2"/>
        <v>0</v>
      </c>
      <c r="F15" s="96">
        <v>10570</v>
      </c>
      <c r="G15" s="11"/>
      <c r="H15" s="96">
        <v>44434</v>
      </c>
      <c r="I15" s="11"/>
      <c r="J15" s="79">
        <v>0</v>
      </c>
      <c r="K15" s="11"/>
      <c r="L15" s="78">
        <f t="shared" si="1"/>
        <v>0</v>
      </c>
      <c r="M15" s="15"/>
      <c r="N15" s="79">
        <f t="shared" si="3"/>
        <v>0</v>
      </c>
      <c r="O15" s="107">
        <v>2527829</v>
      </c>
      <c r="P15" s="79" t="str">
        <f t="shared" si="0"/>
        <v xml:space="preserve"> </v>
      </c>
      <c r="Q15" s="248" t="s">
        <v>45</v>
      </c>
      <c r="R15" s="249"/>
      <c r="S15" s="249"/>
      <c r="T15" s="41"/>
    </row>
    <row r="16" spans="1:20" ht="17.149999999999999" customHeight="1" x14ac:dyDescent="0.2">
      <c r="A16" s="39">
        <v>9</v>
      </c>
      <c r="B16" s="64" t="s">
        <v>52</v>
      </c>
      <c r="C16" s="96">
        <v>66</v>
      </c>
      <c r="D16" s="11"/>
      <c r="E16" s="78">
        <f t="shared" si="2"/>
        <v>0</v>
      </c>
      <c r="F16" s="96">
        <v>25458</v>
      </c>
      <c r="G16" s="11"/>
      <c r="H16" s="96">
        <v>79984</v>
      </c>
      <c r="I16" s="11"/>
      <c r="J16" s="79">
        <v>0</v>
      </c>
      <c r="K16" s="11"/>
      <c r="L16" s="78">
        <f t="shared" si="1"/>
        <v>0</v>
      </c>
      <c r="M16" s="15"/>
      <c r="N16" s="79">
        <f t="shared" si="3"/>
        <v>0</v>
      </c>
      <c r="O16" s="107">
        <v>3255070</v>
      </c>
      <c r="P16" s="79" t="str">
        <f t="shared" si="0"/>
        <v xml:space="preserve"> </v>
      </c>
      <c r="Q16" s="248" t="s">
        <v>45</v>
      </c>
      <c r="R16" s="249"/>
      <c r="S16" s="249"/>
      <c r="T16" s="41"/>
    </row>
    <row r="17" spans="1:20" ht="17.149999999999999" customHeight="1" x14ac:dyDescent="0.2">
      <c r="A17" s="39">
        <v>10</v>
      </c>
      <c r="B17" s="64" t="s">
        <v>53</v>
      </c>
      <c r="C17" s="96">
        <v>85</v>
      </c>
      <c r="D17" s="11"/>
      <c r="E17" s="78">
        <f t="shared" si="2"/>
        <v>0</v>
      </c>
      <c r="F17" s="96">
        <v>33474</v>
      </c>
      <c r="G17" s="11"/>
      <c r="H17" s="96">
        <v>104128</v>
      </c>
      <c r="I17" s="11"/>
      <c r="J17" s="79">
        <v>0</v>
      </c>
      <c r="K17" s="11"/>
      <c r="L17" s="78">
        <f t="shared" si="1"/>
        <v>0</v>
      </c>
      <c r="M17" s="15"/>
      <c r="N17" s="79">
        <f t="shared" si="3"/>
        <v>0</v>
      </c>
      <c r="O17" s="107">
        <v>4228363</v>
      </c>
      <c r="P17" s="79" t="str">
        <f t="shared" si="0"/>
        <v xml:space="preserve"> </v>
      </c>
      <c r="Q17" s="248" t="s">
        <v>45</v>
      </c>
      <c r="R17" s="249"/>
      <c r="S17" s="249"/>
      <c r="T17" s="41"/>
    </row>
    <row r="18" spans="1:20" ht="17.149999999999999" customHeight="1" x14ac:dyDescent="0.2">
      <c r="A18" s="39">
        <v>11</v>
      </c>
      <c r="B18" s="64" t="s">
        <v>54</v>
      </c>
      <c r="C18" s="96">
        <v>55</v>
      </c>
      <c r="D18" s="11"/>
      <c r="E18" s="78">
        <f t="shared" si="2"/>
        <v>0</v>
      </c>
      <c r="F18" s="96">
        <v>26576</v>
      </c>
      <c r="G18" s="11"/>
      <c r="H18" s="96">
        <v>74176</v>
      </c>
      <c r="I18" s="11"/>
      <c r="J18" s="79">
        <v>0</v>
      </c>
      <c r="K18" s="11"/>
      <c r="L18" s="78">
        <f t="shared" si="1"/>
        <v>0</v>
      </c>
      <c r="M18" s="15"/>
      <c r="N18" s="79">
        <f t="shared" si="3"/>
        <v>0</v>
      </c>
      <c r="O18" s="107">
        <v>2971566</v>
      </c>
      <c r="P18" s="79" t="str">
        <f t="shared" si="0"/>
        <v xml:space="preserve"> </v>
      </c>
      <c r="Q18" s="248" t="s">
        <v>45</v>
      </c>
      <c r="R18" s="249"/>
      <c r="S18" s="249"/>
      <c r="T18" s="41"/>
    </row>
    <row r="19" spans="1:20" ht="17.149999999999999" customHeight="1" x14ac:dyDescent="0.2">
      <c r="A19" s="39">
        <v>12</v>
      </c>
      <c r="B19" s="64" t="s">
        <v>55</v>
      </c>
      <c r="C19" s="96">
        <v>65</v>
      </c>
      <c r="D19" s="11"/>
      <c r="E19" s="78">
        <f t="shared" si="2"/>
        <v>0</v>
      </c>
      <c r="F19" s="96">
        <v>28735</v>
      </c>
      <c r="G19" s="11"/>
      <c r="H19" s="96">
        <v>83199</v>
      </c>
      <c r="I19" s="11"/>
      <c r="J19" s="79">
        <v>0</v>
      </c>
      <c r="K19" s="11"/>
      <c r="L19" s="78">
        <f t="shared" si="1"/>
        <v>0</v>
      </c>
      <c r="M19" s="15"/>
      <c r="N19" s="79">
        <f t="shared" si="3"/>
        <v>0</v>
      </c>
      <c r="O19" s="107">
        <v>3368704</v>
      </c>
      <c r="P19" s="79" t="str">
        <f t="shared" si="0"/>
        <v xml:space="preserve"> </v>
      </c>
      <c r="Q19" s="248" t="s">
        <v>45</v>
      </c>
      <c r="R19" s="249"/>
      <c r="S19" s="249"/>
      <c r="T19" s="41"/>
    </row>
    <row r="20" spans="1:20" ht="17.149999999999999" customHeight="1" x14ac:dyDescent="0.2">
      <c r="A20" s="39">
        <v>13</v>
      </c>
      <c r="B20" s="64" t="s">
        <v>56</v>
      </c>
      <c r="C20" s="96">
        <v>40</v>
      </c>
      <c r="D20" s="11"/>
      <c r="E20" s="78">
        <f t="shared" si="2"/>
        <v>0</v>
      </c>
      <c r="F20" s="96">
        <v>30630</v>
      </c>
      <c r="G20" s="11"/>
      <c r="H20" s="96">
        <v>92082</v>
      </c>
      <c r="I20" s="11"/>
      <c r="J20" s="79">
        <v>0</v>
      </c>
      <c r="K20" s="11"/>
      <c r="L20" s="78">
        <f t="shared" si="1"/>
        <v>0</v>
      </c>
      <c r="M20" s="15"/>
      <c r="N20" s="79">
        <f t="shared" si="3"/>
        <v>0</v>
      </c>
      <c r="O20" s="107">
        <v>3144911</v>
      </c>
      <c r="P20" s="79" t="str">
        <f t="shared" si="0"/>
        <v xml:space="preserve"> </v>
      </c>
      <c r="Q20" s="248" t="s">
        <v>45</v>
      </c>
      <c r="R20" s="249"/>
      <c r="S20" s="249"/>
      <c r="T20" s="41"/>
    </row>
    <row r="21" spans="1:20" ht="17.149999999999999" customHeight="1" x14ac:dyDescent="0.2">
      <c r="A21" s="39">
        <v>14</v>
      </c>
      <c r="B21" s="64" t="s">
        <v>57</v>
      </c>
      <c r="C21" s="96">
        <v>85</v>
      </c>
      <c r="D21" s="11"/>
      <c r="E21" s="78">
        <f t="shared" si="2"/>
        <v>0</v>
      </c>
      <c r="F21" s="96">
        <v>29379</v>
      </c>
      <c r="G21" s="11"/>
      <c r="H21" s="96">
        <v>102931</v>
      </c>
      <c r="I21" s="11"/>
      <c r="J21" s="79">
        <v>0</v>
      </c>
      <c r="K21" s="11"/>
      <c r="L21" s="78">
        <f t="shared" si="1"/>
        <v>0</v>
      </c>
      <c r="M21" s="15"/>
      <c r="N21" s="79">
        <f t="shared" si="3"/>
        <v>0</v>
      </c>
      <c r="O21" s="107">
        <v>4119912</v>
      </c>
      <c r="P21" s="79" t="str">
        <f t="shared" si="0"/>
        <v xml:space="preserve"> </v>
      </c>
      <c r="Q21" s="248" t="s">
        <v>45</v>
      </c>
      <c r="R21" s="249"/>
      <c r="S21" s="249"/>
      <c r="T21" s="41"/>
    </row>
    <row r="22" spans="1:20" ht="17.149999999999999" customHeight="1" x14ac:dyDescent="0.2">
      <c r="A22" s="39">
        <v>15</v>
      </c>
      <c r="B22" s="64" t="s">
        <v>58</v>
      </c>
      <c r="C22" s="96">
        <v>76</v>
      </c>
      <c r="D22" s="11"/>
      <c r="E22" s="78">
        <f t="shared" si="2"/>
        <v>0</v>
      </c>
      <c r="F22" s="96">
        <v>29850</v>
      </c>
      <c r="G22" s="11"/>
      <c r="H22" s="96">
        <v>91900</v>
      </c>
      <c r="I22" s="11"/>
      <c r="J22" s="79">
        <v>0</v>
      </c>
      <c r="K22" s="11"/>
      <c r="L22" s="78">
        <f t="shared" si="1"/>
        <v>0</v>
      </c>
      <c r="M22" s="15"/>
      <c r="N22" s="79">
        <f t="shared" si="3"/>
        <v>0</v>
      </c>
      <c r="O22" s="107">
        <v>3755368</v>
      </c>
      <c r="P22" s="79" t="str">
        <f t="shared" si="0"/>
        <v xml:space="preserve"> </v>
      </c>
      <c r="Q22" s="248" t="s">
        <v>45</v>
      </c>
      <c r="R22" s="249"/>
      <c r="S22" s="249"/>
      <c r="T22" s="41"/>
    </row>
    <row r="23" spans="1:20" ht="17.149999999999999" customHeight="1" x14ac:dyDescent="0.2">
      <c r="A23" s="39">
        <v>16</v>
      </c>
      <c r="B23" s="64" t="s">
        <v>59</v>
      </c>
      <c r="C23" s="96">
        <v>94</v>
      </c>
      <c r="D23" s="11"/>
      <c r="E23" s="78">
        <f t="shared" si="2"/>
        <v>0</v>
      </c>
      <c r="F23" s="96">
        <v>49167</v>
      </c>
      <c r="G23" s="11"/>
      <c r="H23" s="96">
        <v>159903</v>
      </c>
      <c r="I23" s="11"/>
      <c r="J23" s="79">
        <v>0</v>
      </c>
      <c r="K23" s="11"/>
      <c r="L23" s="78">
        <f t="shared" si="1"/>
        <v>0</v>
      </c>
      <c r="M23" s="15"/>
      <c r="N23" s="79">
        <f t="shared" si="3"/>
        <v>0</v>
      </c>
      <c r="O23" s="107">
        <v>5807367</v>
      </c>
      <c r="P23" s="79" t="str">
        <f t="shared" si="0"/>
        <v xml:space="preserve"> </v>
      </c>
      <c r="Q23" s="248" t="s">
        <v>45</v>
      </c>
      <c r="R23" s="249"/>
      <c r="S23" s="249"/>
      <c r="T23" s="41"/>
    </row>
    <row r="24" spans="1:20" ht="17.149999999999999" customHeight="1" x14ac:dyDescent="0.2">
      <c r="A24" s="39">
        <v>17</v>
      </c>
      <c r="B24" s="64" t="s">
        <v>60</v>
      </c>
      <c r="C24" s="96">
        <v>60</v>
      </c>
      <c r="D24" s="11"/>
      <c r="E24" s="78">
        <f t="shared" si="2"/>
        <v>0</v>
      </c>
      <c r="F24" s="96">
        <v>34264</v>
      </c>
      <c r="G24" s="11"/>
      <c r="H24" s="96">
        <v>109201</v>
      </c>
      <c r="I24" s="11"/>
      <c r="J24" s="79">
        <v>0</v>
      </c>
      <c r="K24" s="11"/>
      <c r="L24" s="78">
        <f t="shared" si="1"/>
        <v>0</v>
      </c>
      <c r="M24" s="15"/>
      <c r="N24" s="79">
        <f t="shared" si="3"/>
        <v>0</v>
      </c>
      <c r="O24" s="107">
        <v>3906786</v>
      </c>
      <c r="P24" s="79" t="str">
        <f t="shared" si="0"/>
        <v xml:space="preserve"> </v>
      </c>
      <c r="Q24" s="248" t="s">
        <v>45</v>
      </c>
      <c r="R24" s="249"/>
      <c r="S24" s="249"/>
      <c r="T24" s="41"/>
    </row>
    <row r="25" spans="1:20" ht="17.149999999999999" customHeight="1" x14ac:dyDescent="0.2">
      <c r="A25" s="39">
        <v>18</v>
      </c>
      <c r="B25" s="64" t="s">
        <v>61</v>
      </c>
      <c r="C25" s="96">
        <v>52</v>
      </c>
      <c r="D25" s="11"/>
      <c r="E25" s="78">
        <f t="shared" si="2"/>
        <v>0</v>
      </c>
      <c r="F25" s="96">
        <v>42256</v>
      </c>
      <c r="G25" s="11"/>
      <c r="H25" s="96">
        <v>86367</v>
      </c>
      <c r="I25" s="11"/>
      <c r="J25" s="79">
        <v>0</v>
      </c>
      <c r="K25" s="11"/>
      <c r="L25" s="78">
        <f t="shared" si="1"/>
        <v>0</v>
      </c>
      <c r="M25" s="15"/>
      <c r="N25" s="79">
        <f t="shared" si="3"/>
        <v>0</v>
      </c>
      <c r="O25" s="107">
        <v>3483805</v>
      </c>
      <c r="P25" s="79" t="str">
        <f t="shared" si="0"/>
        <v xml:space="preserve"> </v>
      </c>
      <c r="Q25" s="248" t="s">
        <v>45</v>
      </c>
      <c r="R25" s="249"/>
      <c r="S25" s="249"/>
      <c r="T25" s="41"/>
    </row>
    <row r="26" spans="1:20" ht="17.149999999999999" customHeight="1" x14ac:dyDescent="0.2">
      <c r="A26" s="39">
        <v>19</v>
      </c>
      <c r="B26" s="64" t="s">
        <v>62</v>
      </c>
      <c r="C26" s="96">
        <v>49</v>
      </c>
      <c r="D26" s="11"/>
      <c r="E26" s="78">
        <f t="shared" si="2"/>
        <v>0</v>
      </c>
      <c r="F26" s="96">
        <v>29592</v>
      </c>
      <c r="G26" s="11"/>
      <c r="H26" s="96">
        <v>84312</v>
      </c>
      <c r="I26" s="11"/>
      <c r="J26" s="79">
        <v>0</v>
      </c>
      <c r="K26" s="11"/>
      <c r="L26" s="78">
        <f t="shared" si="1"/>
        <v>0</v>
      </c>
      <c r="M26" s="15"/>
      <c r="N26" s="79">
        <f t="shared" si="3"/>
        <v>0</v>
      </c>
      <c r="O26" s="107">
        <v>3128255</v>
      </c>
      <c r="P26" s="79" t="str">
        <f t="shared" si="0"/>
        <v xml:space="preserve"> </v>
      </c>
      <c r="Q26" s="248" t="s">
        <v>45</v>
      </c>
      <c r="R26" s="249"/>
      <c r="S26" s="249"/>
      <c r="T26" s="41"/>
    </row>
    <row r="27" spans="1:20" ht="17.149999999999999" customHeight="1" x14ac:dyDescent="0.2">
      <c r="A27" s="39">
        <v>20</v>
      </c>
      <c r="B27" s="64" t="s">
        <v>63</v>
      </c>
      <c r="C27" s="96">
        <v>73</v>
      </c>
      <c r="D27" s="11"/>
      <c r="E27" s="78">
        <f t="shared" si="2"/>
        <v>0</v>
      </c>
      <c r="F27" s="96">
        <v>46163</v>
      </c>
      <c r="G27" s="11"/>
      <c r="H27" s="96">
        <v>121978</v>
      </c>
      <c r="I27" s="11"/>
      <c r="J27" s="79">
        <v>0</v>
      </c>
      <c r="K27" s="11"/>
      <c r="L27" s="78">
        <f t="shared" si="1"/>
        <v>0</v>
      </c>
      <c r="M27" s="15"/>
      <c r="N27" s="79">
        <f t="shared" si="3"/>
        <v>0</v>
      </c>
      <c r="O27" s="107">
        <v>4632215</v>
      </c>
      <c r="P27" s="79" t="str">
        <f t="shared" si="0"/>
        <v xml:space="preserve"> </v>
      </c>
      <c r="Q27" s="248" t="s">
        <v>45</v>
      </c>
      <c r="R27" s="249"/>
      <c r="S27" s="249"/>
      <c r="T27" s="41"/>
    </row>
    <row r="28" spans="1:20" ht="17.149999999999999" customHeight="1" x14ac:dyDescent="0.2">
      <c r="A28" s="39">
        <v>21</v>
      </c>
      <c r="B28" s="64" t="s">
        <v>64</v>
      </c>
      <c r="C28" s="96">
        <v>408</v>
      </c>
      <c r="D28" s="11"/>
      <c r="E28" s="78">
        <f t="shared" si="2"/>
        <v>0</v>
      </c>
      <c r="F28" s="96">
        <v>148055</v>
      </c>
      <c r="G28" s="11"/>
      <c r="H28" s="96">
        <v>360698</v>
      </c>
      <c r="I28" s="11"/>
      <c r="J28" s="79">
        <v>0</v>
      </c>
      <c r="K28" s="11"/>
      <c r="L28" s="78">
        <f t="shared" si="1"/>
        <v>0</v>
      </c>
      <c r="M28" s="15"/>
      <c r="N28" s="79">
        <f t="shared" si="3"/>
        <v>0</v>
      </c>
      <c r="O28" s="107">
        <v>16226490</v>
      </c>
      <c r="P28" s="79" t="str">
        <f t="shared" si="0"/>
        <v xml:space="preserve"> </v>
      </c>
      <c r="Q28" s="248" t="s">
        <v>65</v>
      </c>
      <c r="R28" s="249"/>
      <c r="S28" s="249"/>
      <c r="T28" s="41"/>
    </row>
    <row r="29" spans="1:20" ht="17.149999999999999" customHeight="1" x14ac:dyDescent="0.2">
      <c r="A29" s="39">
        <v>22</v>
      </c>
      <c r="B29" s="64" t="s">
        <v>66</v>
      </c>
      <c r="C29" s="96">
        <v>215</v>
      </c>
      <c r="D29" s="11"/>
      <c r="E29" s="78">
        <f t="shared" si="2"/>
        <v>0</v>
      </c>
      <c r="F29" s="96">
        <v>17064</v>
      </c>
      <c r="G29" s="11"/>
      <c r="H29" s="96">
        <v>50948</v>
      </c>
      <c r="I29" s="11"/>
      <c r="J29" s="79">
        <v>0</v>
      </c>
      <c r="K29" s="11"/>
      <c r="L29" s="78">
        <f t="shared" si="1"/>
        <v>0</v>
      </c>
      <c r="M29" s="15"/>
      <c r="N29" s="79">
        <f t="shared" si="3"/>
        <v>0</v>
      </c>
      <c r="O29" s="107">
        <v>5118793</v>
      </c>
      <c r="P29" s="79" t="str">
        <f t="shared" si="0"/>
        <v xml:space="preserve"> </v>
      </c>
      <c r="Q29" s="248" t="s">
        <v>45</v>
      </c>
      <c r="R29" s="249"/>
      <c r="S29" s="249"/>
      <c r="T29" s="41"/>
    </row>
    <row r="30" spans="1:20" ht="17.149999999999999" customHeight="1" x14ac:dyDescent="0.2">
      <c r="A30" s="39">
        <v>23</v>
      </c>
      <c r="B30" s="64" t="s">
        <v>67</v>
      </c>
      <c r="C30" s="96">
        <v>139</v>
      </c>
      <c r="D30" s="11"/>
      <c r="E30" s="78">
        <f t="shared" si="2"/>
        <v>0</v>
      </c>
      <c r="F30" s="96">
        <v>103983</v>
      </c>
      <c r="G30" s="11"/>
      <c r="H30" s="96">
        <v>218537</v>
      </c>
      <c r="I30" s="11"/>
      <c r="J30" s="79">
        <v>0</v>
      </c>
      <c r="K30" s="11"/>
      <c r="L30" s="78">
        <f t="shared" si="1"/>
        <v>0</v>
      </c>
      <c r="M30" s="15"/>
      <c r="N30" s="79">
        <f t="shared" si="3"/>
        <v>0</v>
      </c>
      <c r="O30" s="107">
        <v>8788452</v>
      </c>
      <c r="P30" s="79" t="str">
        <f t="shared" si="0"/>
        <v xml:space="preserve"> </v>
      </c>
      <c r="Q30" s="248" t="s">
        <v>68</v>
      </c>
      <c r="R30" s="249"/>
      <c r="S30" s="249"/>
      <c r="T30" s="41"/>
    </row>
    <row r="31" spans="1:20" ht="17.149999999999999" customHeight="1" x14ac:dyDescent="0.2">
      <c r="A31" s="61">
        <v>24</v>
      </c>
      <c r="B31" s="62" t="s">
        <v>69</v>
      </c>
      <c r="C31" s="96">
        <v>587</v>
      </c>
      <c r="D31" s="11"/>
      <c r="E31" s="78">
        <f>D31*C31*12*0.85</f>
        <v>0</v>
      </c>
      <c r="F31" s="96">
        <v>728680</v>
      </c>
      <c r="G31" s="11"/>
      <c r="H31" s="96">
        <v>1634511</v>
      </c>
      <c r="I31" s="11"/>
      <c r="J31" s="79">
        <v>0</v>
      </c>
      <c r="K31" s="11"/>
      <c r="L31" s="78">
        <f>F31*G31+H31*I31+J31*K31</f>
        <v>0</v>
      </c>
      <c r="M31" s="15"/>
      <c r="N31" s="79">
        <f t="shared" si="3"/>
        <v>0</v>
      </c>
      <c r="O31" s="107">
        <v>55926952</v>
      </c>
      <c r="P31" s="79" t="str">
        <f t="shared" si="0"/>
        <v xml:space="preserve"> </v>
      </c>
      <c r="Q31" s="248" t="s">
        <v>70</v>
      </c>
      <c r="R31" s="249"/>
      <c r="S31" s="249"/>
      <c r="T31" s="41"/>
    </row>
    <row r="32" spans="1:20" ht="17.149999999999999" customHeight="1" x14ac:dyDescent="0.2">
      <c r="A32" s="26"/>
      <c r="B32" s="72" t="s">
        <v>71</v>
      </c>
      <c r="C32" s="96">
        <v>587</v>
      </c>
      <c r="D32" s="11"/>
      <c r="E32" s="78">
        <f>D32*C32*12</f>
        <v>0</v>
      </c>
      <c r="F32" s="96">
        <v>0</v>
      </c>
      <c r="G32" s="11"/>
      <c r="H32" s="96">
        <v>0</v>
      </c>
      <c r="I32" s="11"/>
      <c r="J32" s="79">
        <v>0</v>
      </c>
      <c r="K32" s="11"/>
      <c r="L32" s="78">
        <f t="shared" si="1"/>
        <v>0</v>
      </c>
      <c r="M32" s="15"/>
      <c r="N32" s="79">
        <f>INT(E32+L32+M32)</f>
        <v>0</v>
      </c>
      <c r="O32" s="107">
        <v>14103919</v>
      </c>
      <c r="P32" s="79" t="str">
        <f t="shared" si="0"/>
        <v xml:space="preserve"> </v>
      </c>
      <c r="Q32" s="248" t="s">
        <v>43</v>
      </c>
      <c r="R32" s="249"/>
      <c r="S32" s="249"/>
      <c r="T32" s="41"/>
    </row>
    <row r="33" spans="1:20" ht="17.149999999999999" customHeight="1" thickBot="1" x14ac:dyDescent="0.25">
      <c r="A33" s="76">
        <v>25</v>
      </c>
      <c r="B33" s="77" t="s">
        <v>86</v>
      </c>
      <c r="C33" s="117">
        <v>22</v>
      </c>
      <c r="D33" s="73"/>
      <c r="E33" s="108">
        <f>D33*C33*12*0.85</f>
        <v>0</v>
      </c>
      <c r="F33" s="117">
        <v>9972</v>
      </c>
      <c r="G33" s="73"/>
      <c r="H33" s="117">
        <v>31856</v>
      </c>
      <c r="I33" s="73"/>
      <c r="J33" s="109">
        <v>0</v>
      </c>
      <c r="K33" s="73"/>
      <c r="L33" s="108">
        <f t="shared" si="1"/>
        <v>0</v>
      </c>
      <c r="M33" s="74"/>
      <c r="N33" s="109">
        <f t="shared" si="3"/>
        <v>0</v>
      </c>
      <c r="O33" s="110">
        <v>1217918</v>
      </c>
      <c r="P33" s="109" t="str">
        <f t="shared" si="0"/>
        <v xml:space="preserve"> </v>
      </c>
      <c r="Q33" s="250" t="s">
        <v>45</v>
      </c>
      <c r="R33" s="251"/>
      <c r="S33" s="252"/>
      <c r="T33" s="75"/>
    </row>
    <row r="34" spans="1:20" ht="17.149999999999999" customHeight="1" thickTop="1" thickBot="1" x14ac:dyDescent="0.25">
      <c r="A34" s="111"/>
      <c r="B34" s="112"/>
      <c r="C34" s="82"/>
      <c r="D34" s="83"/>
      <c r="E34" s="82"/>
      <c r="F34" s="82">
        <f>SUM(F7:F33)</f>
        <v>1902049</v>
      </c>
      <c r="G34" s="83"/>
      <c r="H34" s="82">
        <f>SUM(H7:H33)</f>
        <v>4569368</v>
      </c>
      <c r="I34" s="83"/>
      <c r="J34" s="82">
        <f>SUM(J7:J33)</f>
        <v>0</v>
      </c>
      <c r="K34" s="83"/>
      <c r="L34" s="82">
        <f>SUM(L7:L33)</f>
        <v>0</v>
      </c>
      <c r="M34" s="19">
        <f>SUM(M7:M32)</f>
        <v>0</v>
      </c>
      <c r="N34" s="82">
        <f>SUM(N7:N33)</f>
        <v>0</v>
      </c>
      <c r="O34" s="20">
        <f>SUM(O7:O33)</f>
        <v>203303058</v>
      </c>
      <c r="P34" s="82">
        <f>SUM(P7:P33)</f>
        <v>0</v>
      </c>
      <c r="Q34" s="113"/>
      <c r="R34" s="114"/>
      <c r="S34" s="115"/>
      <c r="T34" s="47"/>
    </row>
    <row r="35" spans="1:20" ht="17.149999999999999" customHeight="1" x14ac:dyDescent="0.2">
      <c r="A35" s="170" t="s">
        <v>25</v>
      </c>
      <c r="C35" s="101"/>
      <c r="E35" s="101"/>
      <c r="F35" s="101"/>
      <c r="H35" s="101"/>
      <c r="J35" s="101"/>
      <c r="L35" s="102"/>
      <c r="N35" s="101"/>
      <c r="O35" s="50"/>
      <c r="Q35" s="102"/>
      <c r="R35" s="116"/>
      <c r="S35" s="116"/>
    </row>
    <row r="36" spans="1:20" ht="17.149999999999999" customHeight="1" x14ac:dyDescent="0.2">
      <c r="A36" s="170" t="s">
        <v>26</v>
      </c>
    </row>
    <row r="37" spans="1:20" ht="17.149999999999999" customHeight="1" x14ac:dyDescent="0.2">
      <c r="A37" s="170" t="s">
        <v>27</v>
      </c>
    </row>
    <row r="38" spans="1:20" ht="17.149999999999999" customHeight="1" x14ac:dyDescent="0.2">
      <c r="A38" s="170" t="s">
        <v>117</v>
      </c>
    </row>
    <row r="39" spans="1:20" ht="17.149999999999999" customHeight="1" x14ac:dyDescent="0.2">
      <c r="A39" s="170" t="s">
        <v>118</v>
      </c>
    </row>
    <row r="40" spans="1:20" ht="17.149999999999999" customHeight="1" x14ac:dyDescent="0.2">
      <c r="A40" s="170" t="s">
        <v>28</v>
      </c>
    </row>
    <row r="41" spans="1:20" ht="17.149999999999999" customHeight="1" x14ac:dyDescent="0.2">
      <c r="A41" s="170" t="s">
        <v>119</v>
      </c>
    </row>
    <row r="42" spans="1:20" ht="17.149999999999999" customHeight="1" x14ac:dyDescent="0.2">
      <c r="B42" s="55" t="s">
        <v>29</v>
      </c>
      <c r="C42" s="56"/>
      <c r="D42" s="40" t="s">
        <v>30</v>
      </c>
    </row>
    <row r="43" spans="1:20" ht="17.149999999999999" customHeight="1" x14ac:dyDescent="0.2">
      <c r="B43" s="55" t="s">
        <v>31</v>
      </c>
      <c r="C43" s="56"/>
      <c r="D43" s="40"/>
    </row>
    <row r="44" spans="1:20" ht="17.149999999999999" customHeight="1" x14ac:dyDescent="0.2">
      <c r="B44" s="55" t="s">
        <v>32</v>
      </c>
      <c r="C44" s="56"/>
      <c r="D44" s="40"/>
    </row>
    <row r="45" spans="1:20" ht="17.149999999999999" customHeight="1" x14ac:dyDescent="0.2">
      <c r="B45" s="57"/>
      <c r="C45" s="57"/>
      <c r="D45" s="57"/>
    </row>
    <row r="47" spans="1:20" ht="17.149999999999999" customHeight="1" x14ac:dyDescent="0.2">
      <c r="K47" s="188"/>
      <c r="L47" s="253"/>
    </row>
  </sheetData>
  <mergeCells count="44">
    <mergeCell ref="Q7:S7"/>
    <mergeCell ref="Q8:S8"/>
    <mergeCell ref="Q9:S9"/>
    <mergeCell ref="Q10:S10"/>
    <mergeCell ref="B1:B5"/>
    <mergeCell ref="C1:E1"/>
    <mergeCell ref="F1:L1"/>
    <mergeCell ref="M1:M4"/>
    <mergeCell ref="N1:N4"/>
    <mergeCell ref="P1:P4"/>
    <mergeCell ref="Q1:S6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11:S11"/>
    <mergeCell ref="Q24:S24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12:S12"/>
    <mergeCell ref="Q31:S31"/>
    <mergeCell ref="Q32:S32"/>
    <mergeCell ref="Q33:S33"/>
    <mergeCell ref="K47:L47"/>
    <mergeCell ref="Q25:S25"/>
    <mergeCell ref="Q26:S26"/>
    <mergeCell ref="Q27:S27"/>
    <mergeCell ref="Q28:S28"/>
    <mergeCell ref="Q29:S29"/>
    <mergeCell ref="Q30:S30"/>
  </mergeCells>
  <phoneticPr fontId="3"/>
  <printOptions horizontalCentered="1"/>
  <pageMargins left="0.23622047244094491" right="0.23622047244094491" top="0.94488188976377963" bottom="0.74803149606299213" header="0.31496062992125984" footer="0.31496062992125984"/>
  <pageSetup paperSize="9" scale="63" orientation="landscape" r:id="rId1"/>
  <headerFooter>
    <oddHeader>&amp;L&amp;"ＭＳ 明朝,標準"
様式第２号&amp;C&amp;"ＭＳ 明朝,標準"&amp;28内訳書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6045-4B27-4465-A404-D1F902449AFC}">
  <sheetPr>
    <pageSetUpPr fitToPage="1"/>
  </sheetPr>
  <dimension ref="A1:T34"/>
  <sheetViews>
    <sheetView view="pageBreakPreview" zoomScale="75" zoomScaleNormal="100" zoomScaleSheetLayoutView="75" workbookViewId="0">
      <pane xSplit="2" ySplit="4" topLeftCell="C5" activePane="bottomRight" state="frozen"/>
      <selection activeCell="A40" sqref="A40"/>
      <selection pane="topRight" activeCell="A40" sqref="A40"/>
      <selection pane="bottomLeft" activeCell="A40" sqref="A40"/>
      <selection pane="bottomRight" activeCell="M24" sqref="M24"/>
    </sheetView>
  </sheetViews>
  <sheetFormatPr defaultColWidth="9" defaultRowHeight="17.149999999999999" customHeight="1" x14ac:dyDescent="0.2"/>
  <cols>
    <col min="1" max="1" width="4.453125" style="92" bestFit="1" customWidth="1"/>
    <col min="2" max="2" width="32.7265625" style="92" bestFit="1" customWidth="1"/>
    <col min="3" max="3" width="9.26953125" style="92" bestFit="1" customWidth="1"/>
    <col min="4" max="4" width="11" style="92" bestFit="1" customWidth="1"/>
    <col min="5" max="6" width="11.6328125" style="92" bestFit="1" customWidth="1"/>
    <col min="7" max="7" width="9" style="92"/>
    <col min="8" max="8" width="11.6328125" style="92" bestFit="1" customWidth="1"/>
    <col min="9" max="9" width="9" style="92" customWidth="1"/>
    <col min="10" max="10" width="9.453125" style="92" bestFit="1" customWidth="1"/>
    <col min="11" max="11" width="9" style="92" customWidth="1"/>
    <col min="12" max="12" width="11.6328125" style="92" customWidth="1"/>
    <col min="13" max="13" width="10.7265625" style="92" customWidth="1"/>
    <col min="14" max="14" width="13.90625" style="92" customWidth="1"/>
    <col min="15" max="15" width="13.90625" style="24" bestFit="1" customWidth="1"/>
    <col min="16" max="16" width="12.7265625" style="92" bestFit="1" customWidth="1"/>
    <col min="17" max="18" width="9" style="92"/>
    <col min="19" max="19" width="12.453125" style="92" customWidth="1"/>
    <col min="20" max="23" width="9" style="92"/>
    <col min="24" max="24" width="12.08984375" style="92" bestFit="1" customWidth="1"/>
    <col min="25" max="25" width="13.26953125" style="92" bestFit="1" customWidth="1"/>
    <col min="26" max="16384" width="9" style="92"/>
  </cols>
  <sheetData>
    <row r="1" spans="1:20" ht="17.149999999999999" customHeight="1" x14ac:dyDescent="0.2">
      <c r="A1" s="1"/>
      <c r="B1" s="275" t="s">
        <v>0</v>
      </c>
      <c r="C1" s="277" t="s">
        <v>1</v>
      </c>
      <c r="D1" s="277"/>
      <c r="E1" s="277"/>
      <c r="F1" s="277" t="s">
        <v>2</v>
      </c>
      <c r="G1" s="277"/>
      <c r="H1" s="277"/>
      <c r="I1" s="277"/>
      <c r="J1" s="277"/>
      <c r="K1" s="277"/>
      <c r="L1" s="277"/>
      <c r="M1" s="278" t="s">
        <v>3</v>
      </c>
      <c r="N1" s="280" t="s">
        <v>4</v>
      </c>
      <c r="O1" s="206" t="s">
        <v>5</v>
      </c>
      <c r="P1" s="280" t="s">
        <v>6</v>
      </c>
      <c r="Q1" s="185" t="s">
        <v>120</v>
      </c>
      <c r="R1" s="186"/>
      <c r="S1" s="186"/>
      <c r="T1" s="260" t="s">
        <v>7</v>
      </c>
    </row>
    <row r="2" spans="1:20" ht="17.149999999999999" customHeight="1" x14ac:dyDescent="0.2">
      <c r="A2" s="2"/>
      <c r="B2" s="276"/>
      <c r="C2" s="262" t="s">
        <v>8</v>
      </c>
      <c r="D2" s="264" t="s">
        <v>9</v>
      </c>
      <c r="E2" s="266" t="s">
        <v>10</v>
      </c>
      <c r="F2" s="8" t="s">
        <v>11</v>
      </c>
      <c r="G2" s="265" t="s">
        <v>9</v>
      </c>
      <c r="H2" s="8" t="s">
        <v>11</v>
      </c>
      <c r="I2" s="265" t="s">
        <v>9</v>
      </c>
      <c r="J2" s="8" t="s">
        <v>11</v>
      </c>
      <c r="K2" s="265" t="s">
        <v>9</v>
      </c>
      <c r="L2" s="273" t="s">
        <v>12</v>
      </c>
      <c r="M2" s="279"/>
      <c r="N2" s="281"/>
      <c r="O2" s="207"/>
      <c r="P2" s="281"/>
      <c r="Q2" s="187"/>
      <c r="R2" s="188"/>
      <c r="S2" s="188"/>
      <c r="T2" s="261"/>
    </row>
    <row r="3" spans="1:20" ht="17.149999999999999" customHeight="1" x14ac:dyDescent="0.2">
      <c r="A3" s="2"/>
      <c r="B3" s="276"/>
      <c r="C3" s="262"/>
      <c r="D3" s="264"/>
      <c r="E3" s="266"/>
      <c r="F3" s="8" t="s">
        <v>13</v>
      </c>
      <c r="G3" s="268"/>
      <c r="H3" s="8" t="s">
        <v>14</v>
      </c>
      <c r="I3" s="270"/>
      <c r="J3" s="8"/>
      <c r="K3" s="271"/>
      <c r="L3" s="274"/>
      <c r="M3" s="279"/>
      <c r="N3" s="281"/>
      <c r="O3" s="207"/>
      <c r="P3" s="281"/>
      <c r="Q3" s="187"/>
      <c r="R3" s="188"/>
      <c r="S3" s="188"/>
      <c r="T3" s="261"/>
    </row>
    <row r="4" spans="1:20" ht="17.149999999999999" customHeight="1" x14ac:dyDescent="0.2">
      <c r="A4" s="2"/>
      <c r="B4" s="276"/>
      <c r="C4" s="263"/>
      <c r="D4" s="265"/>
      <c r="E4" s="267"/>
      <c r="F4" s="8" t="s">
        <v>15</v>
      </c>
      <c r="G4" s="268"/>
      <c r="H4" s="8" t="s">
        <v>16</v>
      </c>
      <c r="I4" s="270"/>
      <c r="J4" s="8" t="s">
        <v>17</v>
      </c>
      <c r="K4" s="271"/>
      <c r="L4" s="274"/>
      <c r="M4" s="279"/>
      <c r="N4" s="281"/>
      <c r="O4" s="207"/>
      <c r="P4" s="281"/>
      <c r="Q4" s="187"/>
      <c r="R4" s="188"/>
      <c r="S4" s="188"/>
      <c r="T4" s="261"/>
    </row>
    <row r="5" spans="1:20" ht="17.149999999999999" customHeight="1" x14ac:dyDescent="0.2">
      <c r="A5" s="2"/>
      <c r="B5" s="276"/>
      <c r="C5" s="58"/>
      <c r="D5" s="94"/>
      <c r="E5" s="3" t="s">
        <v>33</v>
      </c>
      <c r="F5" s="8" t="s">
        <v>18</v>
      </c>
      <c r="G5" s="269"/>
      <c r="H5" s="8" t="s">
        <v>19</v>
      </c>
      <c r="I5" s="269"/>
      <c r="J5" s="8" t="s">
        <v>20</v>
      </c>
      <c r="K5" s="272"/>
      <c r="L5" s="4" t="s">
        <v>37</v>
      </c>
      <c r="M5" s="94" t="s">
        <v>34</v>
      </c>
      <c r="N5" s="4" t="s">
        <v>35</v>
      </c>
      <c r="O5" s="5" t="s">
        <v>38</v>
      </c>
      <c r="P5" s="4" t="s">
        <v>39</v>
      </c>
      <c r="Q5" s="187"/>
      <c r="R5" s="188"/>
      <c r="S5" s="188"/>
      <c r="T5" s="261"/>
    </row>
    <row r="6" spans="1:20" ht="17.149999999999999" customHeight="1" x14ac:dyDescent="0.2">
      <c r="A6" s="6"/>
      <c r="B6" s="7"/>
      <c r="C6" s="59" t="s">
        <v>36</v>
      </c>
      <c r="D6" s="93" t="s">
        <v>21</v>
      </c>
      <c r="E6" s="8" t="s">
        <v>22</v>
      </c>
      <c r="F6" s="8" t="s">
        <v>23</v>
      </c>
      <c r="G6" s="93" t="s">
        <v>21</v>
      </c>
      <c r="H6" s="8" t="s">
        <v>23</v>
      </c>
      <c r="I6" s="93" t="s">
        <v>21</v>
      </c>
      <c r="J6" s="8" t="s">
        <v>23</v>
      </c>
      <c r="K6" s="93" t="s">
        <v>21</v>
      </c>
      <c r="L6" s="8" t="s">
        <v>22</v>
      </c>
      <c r="M6" s="93" t="s">
        <v>22</v>
      </c>
      <c r="N6" s="8" t="s">
        <v>22</v>
      </c>
      <c r="O6" s="9" t="s">
        <v>22</v>
      </c>
      <c r="P6" s="8" t="s">
        <v>22</v>
      </c>
      <c r="Q6" s="189"/>
      <c r="R6" s="190"/>
      <c r="S6" s="190"/>
      <c r="T6" s="261"/>
    </row>
    <row r="7" spans="1:20" ht="17.149999999999999" customHeight="1" x14ac:dyDescent="0.2">
      <c r="A7" s="10">
        <v>1</v>
      </c>
      <c r="B7" s="65" t="s">
        <v>72</v>
      </c>
      <c r="C7" s="95">
        <v>740</v>
      </c>
      <c r="D7" s="66"/>
      <c r="E7" s="78">
        <f>D7*C7*12*0.85</f>
        <v>0</v>
      </c>
      <c r="F7" s="96">
        <v>428564</v>
      </c>
      <c r="G7" s="67"/>
      <c r="H7" s="97">
        <v>740099</v>
      </c>
      <c r="I7" s="66"/>
      <c r="J7" s="95">
        <v>0</v>
      </c>
      <c r="K7" s="66"/>
      <c r="L7" s="78">
        <f>F7*G7+H7*I7+J7*K7</f>
        <v>0</v>
      </c>
      <c r="M7" s="68"/>
      <c r="N7" s="79">
        <f>INT(E7+L7+M7)</f>
        <v>0</v>
      </c>
      <c r="O7" s="87">
        <v>36385693</v>
      </c>
      <c r="P7" s="95" t="str">
        <f t="shared" ref="P7:P20" si="0">IF(E7=0," ",O7-N7)</f>
        <v xml:space="preserve"> </v>
      </c>
      <c r="Q7" s="257" t="s">
        <v>45</v>
      </c>
      <c r="R7" s="258"/>
      <c r="S7" s="258"/>
      <c r="T7" s="16"/>
    </row>
    <row r="8" spans="1:20" ht="17.149999999999999" customHeight="1" x14ac:dyDescent="0.2">
      <c r="A8" s="10">
        <v>2</v>
      </c>
      <c r="B8" s="69" t="s">
        <v>73</v>
      </c>
      <c r="C8" s="95">
        <v>311</v>
      </c>
      <c r="D8" s="66"/>
      <c r="E8" s="78">
        <f t="shared" ref="E8:E20" si="1">D8*C8*12*0.85</f>
        <v>0</v>
      </c>
      <c r="F8" s="97">
        <v>118518</v>
      </c>
      <c r="G8" s="66"/>
      <c r="H8" s="97">
        <v>304457</v>
      </c>
      <c r="I8" s="66"/>
      <c r="J8" s="95">
        <v>0</v>
      </c>
      <c r="K8" s="66"/>
      <c r="L8" s="78">
        <f>F8*G8+H8*I8+J8*K8</f>
        <v>0</v>
      </c>
      <c r="M8" s="68"/>
      <c r="N8" s="79">
        <f>INT(E8+L8+M8)</f>
        <v>0</v>
      </c>
      <c r="O8" s="87">
        <v>13095911</v>
      </c>
      <c r="P8" s="95" t="str">
        <f t="shared" si="0"/>
        <v xml:space="preserve"> </v>
      </c>
      <c r="Q8" s="257" t="s">
        <v>65</v>
      </c>
      <c r="R8" s="258"/>
      <c r="S8" s="258"/>
      <c r="T8" s="16"/>
    </row>
    <row r="9" spans="1:20" ht="17.149999999999999" customHeight="1" x14ac:dyDescent="0.2">
      <c r="A9" s="10">
        <v>3</v>
      </c>
      <c r="B9" s="69" t="s">
        <v>74</v>
      </c>
      <c r="C9" s="95">
        <v>61</v>
      </c>
      <c r="D9" s="66"/>
      <c r="E9" s="78">
        <f t="shared" si="1"/>
        <v>0</v>
      </c>
      <c r="F9" s="97">
        <v>37449</v>
      </c>
      <c r="G9" s="66"/>
      <c r="H9" s="97">
        <v>84700</v>
      </c>
      <c r="I9" s="66"/>
      <c r="J9" s="95">
        <v>0</v>
      </c>
      <c r="K9" s="66"/>
      <c r="L9" s="78">
        <f t="shared" ref="L9:L20" si="2">F9*G9+H9*I9+J9*K9</f>
        <v>0</v>
      </c>
      <c r="M9" s="68"/>
      <c r="N9" s="79">
        <f>INT(E9+L9+M9)</f>
        <v>0</v>
      </c>
      <c r="O9" s="87">
        <v>3503762</v>
      </c>
      <c r="P9" s="95" t="str">
        <f t="shared" si="0"/>
        <v xml:space="preserve"> </v>
      </c>
      <c r="Q9" s="257" t="s">
        <v>41</v>
      </c>
      <c r="R9" s="258"/>
      <c r="S9" s="258"/>
      <c r="T9" s="16"/>
    </row>
    <row r="10" spans="1:20" ht="17.149999999999999" customHeight="1" x14ac:dyDescent="0.2">
      <c r="A10" s="10">
        <v>4</v>
      </c>
      <c r="B10" s="69" t="s">
        <v>75</v>
      </c>
      <c r="C10" s="95">
        <v>160</v>
      </c>
      <c r="D10" s="66"/>
      <c r="E10" s="78">
        <f t="shared" si="1"/>
        <v>0</v>
      </c>
      <c r="F10" s="97">
        <v>11284</v>
      </c>
      <c r="G10" s="67"/>
      <c r="H10" s="97">
        <v>25141</v>
      </c>
      <c r="I10" s="66"/>
      <c r="J10" s="95">
        <v>0</v>
      </c>
      <c r="K10" s="66"/>
      <c r="L10" s="78">
        <f t="shared" si="2"/>
        <v>0</v>
      </c>
      <c r="M10" s="68"/>
      <c r="N10" s="79">
        <f t="shared" ref="N10:N20" si="3">INT(E10+L10+M10)</f>
        <v>0</v>
      </c>
      <c r="O10" s="87">
        <v>3528987</v>
      </c>
      <c r="P10" s="95" t="str">
        <f t="shared" si="0"/>
        <v xml:space="preserve"> </v>
      </c>
      <c r="Q10" s="257" t="s">
        <v>45</v>
      </c>
      <c r="R10" s="258"/>
      <c r="S10" s="258"/>
      <c r="T10" s="16"/>
    </row>
    <row r="11" spans="1:20" ht="17.149999999999999" customHeight="1" x14ac:dyDescent="0.2">
      <c r="A11" s="10">
        <v>5</v>
      </c>
      <c r="B11" s="69" t="s">
        <v>76</v>
      </c>
      <c r="C11" s="95">
        <v>229</v>
      </c>
      <c r="D11" s="66"/>
      <c r="E11" s="78">
        <f t="shared" si="1"/>
        <v>0</v>
      </c>
      <c r="F11" s="97">
        <v>74867</v>
      </c>
      <c r="G11" s="67"/>
      <c r="H11" s="97">
        <v>143405</v>
      </c>
      <c r="I11" s="66"/>
      <c r="J11" s="95">
        <v>0</v>
      </c>
      <c r="K11" s="66"/>
      <c r="L11" s="78">
        <f t="shared" si="2"/>
        <v>0</v>
      </c>
      <c r="M11" s="68"/>
      <c r="N11" s="79">
        <f t="shared" si="3"/>
        <v>0</v>
      </c>
      <c r="O11" s="87">
        <v>8379489</v>
      </c>
      <c r="P11" s="95" t="str">
        <f t="shared" si="0"/>
        <v xml:space="preserve"> </v>
      </c>
      <c r="Q11" s="257" t="s">
        <v>45</v>
      </c>
      <c r="R11" s="258"/>
      <c r="S11" s="258"/>
      <c r="T11" s="16"/>
    </row>
    <row r="12" spans="1:20" ht="17.149999999999999" customHeight="1" x14ac:dyDescent="0.2">
      <c r="A12" s="10">
        <v>6</v>
      </c>
      <c r="B12" s="69" t="s">
        <v>77</v>
      </c>
      <c r="C12" s="95">
        <v>263</v>
      </c>
      <c r="D12" s="66"/>
      <c r="E12" s="78">
        <f t="shared" si="1"/>
        <v>0</v>
      </c>
      <c r="F12" s="97">
        <v>84508</v>
      </c>
      <c r="G12" s="67"/>
      <c r="H12" s="97">
        <v>153757</v>
      </c>
      <c r="I12" s="66"/>
      <c r="J12" s="95">
        <v>0</v>
      </c>
      <c r="K12" s="66"/>
      <c r="L12" s="78">
        <f t="shared" si="2"/>
        <v>0</v>
      </c>
      <c r="M12" s="68"/>
      <c r="N12" s="79">
        <f t="shared" si="3"/>
        <v>0</v>
      </c>
      <c r="O12" s="87">
        <v>9378060</v>
      </c>
      <c r="P12" s="95" t="str">
        <f t="shared" si="0"/>
        <v xml:space="preserve"> </v>
      </c>
      <c r="Q12" s="257" t="s">
        <v>45</v>
      </c>
      <c r="R12" s="258"/>
      <c r="S12" s="258"/>
      <c r="T12" s="16"/>
    </row>
    <row r="13" spans="1:20" ht="17.149999999999999" customHeight="1" x14ac:dyDescent="0.2">
      <c r="A13" s="10">
        <v>7</v>
      </c>
      <c r="B13" s="69" t="s">
        <v>78</v>
      </c>
      <c r="C13" s="95">
        <v>142</v>
      </c>
      <c r="D13" s="66"/>
      <c r="E13" s="78">
        <f t="shared" si="1"/>
        <v>0</v>
      </c>
      <c r="F13" s="97">
        <v>46440</v>
      </c>
      <c r="G13" s="67"/>
      <c r="H13" s="97">
        <v>79554</v>
      </c>
      <c r="I13" s="66"/>
      <c r="J13" s="95">
        <v>0</v>
      </c>
      <c r="K13" s="66"/>
      <c r="L13" s="78">
        <f t="shared" si="2"/>
        <v>0</v>
      </c>
      <c r="M13" s="68"/>
      <c r="N13" s="79">
        <f t="shared" si="3"/>
        <v>0</v>
      </c>
      <c r="O13" s="87">
        <v>5012232</v>
      </c>
      <c r="P13" s="95" t="str">
        <f t="shared" si="0"/>
        <v xml:space="preserve"> </v>
      </c>
      <c r="Q13" s="257" t="s">
        <v>45</v>
      </c>
      <c r="R13" s="258"/>
      <c r="S13" s="258"/>
      <c r="T13" s="16"/>
    </row>
    <row r="14" spans="1:20" ht="17.149999999999999" customHeight="1" x14ac:dyDescent="0.2">
      <c r="A14" s="10">
        <v>8</v>
      </c>
      <c r="B14" s="69" t="s">
        <v>79</v>
      </c>
      <c r="C14" s="95">
        <v>180</v>
      </c>
      <c r="D14" s="66"/>
      <c r="E14" s="78">
        <f t="shared" si="1"/>
        <v>0</v>
      </c>
      <c r="F14" s="97">
        <v>45942</v>
      </c>
      <c r="G14" s="67"/>
      <c r="H14" s="97">
        <v>89776</v>
      </c>
      <c r="I14" s="66"/>
      <c r="J14" s="95">
        <v>0</v>
      </c>
      <c r="K14" s="66"/>
      <c r="L14" s="78">
        <f t="shared" si="2"/>
        <v>0</v>
      </c>
      <c r="M14" s="68"/>
      <c r="N14" s="79">
        <f t="shared" si="3"/>
        <v>0</v>
      </c>
      <c r="O14" s="87">
        <v>5867988</v>
      </c>
      <c r="P14" s="95" t="str">
        <f t="shared" si="0"/>
        <v xml:space="preserve"> </v>
      </c>
      <c r="Q14" s="257" t="s">
        <v>45</v>
      </c>
      <c r="R14" s="258"/>
      <c r="S14" s="258"/>
      <c r="T14" s="16"/>
    </row>
    <row r="15" spans="1:20" ht="17.149999999999999" customHeight="1" x14ac:dyDescent="0.2">
      <c r="A15" s="10">
        <v>9</v>
      </c>
      <c r="B15" s="69" t="s">
        <v>80</v>
      </c>
      <c r="C15" s="95">
        <v>150</v>
      </c>
      <c r="D15" s="66"/>
      <c r="E15" s="78">
        <f t="shared" si="1"/>
        <v>0</v>
      </c>
      <c r="F15" s="97">
        <v>37600</v>
      </c>
      <c r="G15" s="67"/>
      <c r="H15" s="97">
        <v>74469</v>
      </c>
      <c r="I15" s="66"/>
      <c r="J15" s="95">
        <v>0</v>
      </c>
      <c r="K15" s="66"/>
      <c r="L15" s="78">
        <f t="shared" si="2"/>
        <v>0</v>
      </c>
      <c r="M15" s="68"/>
      <c r="N15" s="79">
        <f t="shared" si="3"/>
        <v>0</v>
      </c>
      <c r="O15" s="87">
        <v>4869017</v>
      </c>
      <c r="P15" s="95" t="str">
        <f t="shared" si="0"/>
        <v xml:space="preserve"> </v>
      </c>
      <c r="Q15" s="257" t="s">
        <v>45</v>
      </c>
      <c r="R15" s="258"/>
      <c r="S15" s="258"/>
      <c r="T15" s="16"/>
    </row>
    <row r="16" spans="1:20" ht="17.149999999999999" customHeight="1" x14ac:dyDescent="0.2">
      <c r="A16" s="10">
        <v>10</v>
      </c>
      <c r="B16" s="69" t="s">
        <v>81</v>
      </c>
      <c r="C16" s="95">
        <v>128</v>
      </c>
      <c r="D16" s="66"/>
      <c r="E16" s="78">
        <f t="shared" si="1"/>
        <v>0</v>
      </c>
      <c r="F16" s="97">
        <v>40742</v>
      </c>
      <c r="G16" s="67"/>
      <c r="H16" s="97">
        <v>83875</v>
      </c>
      <c r="I16" s="66"/>
      <c r="J16" s="95">
        <v>0</v>
      </c>
      <c r="K16" s="66"/>
      <c r="L16" s="78">
        <f t="shared" si="2"/>
        <v>0</v>
      </c>
      <c r="M16" s="68"/>
      <c r="N16" s="79">
        <f t="shared" si="3"/>
        <v>0</v>
      </c>
      <c r="O16" s="87">
        <v>4733881</v>
      </c>
      <c r="P16" s="95" t="str">
        <f t="shared" si="0"/>
        <v xml:space="preserve"> </v>
      </c>
      <c r="Q16" s="257" t="s">
        <v>45</v>
      </c>
      <c r="R16" s="258"/>
      <c r="S16" s="258"/>
      <c r="T16" s="16"/>
    </row>
    <row r="17" spans="1:20" ht="17.149999999999999" customHeight="1" x14ac:dyDescent="0.2">
      <c r="A17" s="10">
        <v>11</v>
      </c>
      <c r="B17" s="69" t="s">
        <v>82</v>
      </c>
      <c r="C17" s="95">
        <v>294</v>
      </c>
      <c r="D17" s="66"/>
      <c r="E17" s="78">
        <f t="shared" si="1"/>
        <v>0</v>
      </c>
      <c r="F17" s="97">
        <v>85641</v>
      </c>
      <c r="G17" s="67"/>
      <c r="H17" s="97">
        <v>168138</v>
      </c>
      <c r="I17" s="66"/>
      <c r="J17" s="95">
        <v>0</v>
      </c>
      <c r="K17" s="66"/>
      <c r="L17" s="78">
        <f t="shared" si="2"/>
        <v>0</v>
      </c>
      <c r="M17" s="68"/>
      <c r="N17" s="79">
        <f t="shared" si="3"/>
        <v>0</v>
      </c>
      <c r="O17" s="87">
        <v>10226826</v>
      </c>
      <c r="P17" s="95" t="str">
        <f t="shared" si="0"/>
        <v xml:space="preserve"> </v>
      </c>
      <c r="Q17" s="257" t="s">
        <v>45</v>
      </c>
      <c r="R17" s="258"/>
      <c r="S17" s="258"/>
      <c r="T17" s="16"/>
    </row>
    <row r="18" spans="1:20" ht="17.149999999999999" customHeight="1" x14ac:dyDescent="0.2">
      <c r="A18" s="10">
        <v>12</v>
      </c>
      <c r="B18" s="69" t="s">
        <v>83</v>
      </c>
      <c r="C18" s="95">
        <v>170</v>
      </c>
      <c r="D18" s="66"/>
      <c r="E18" s="78">
        <f t="shared" si="1"/>
        <v>0</v>
      </c>
      <c r="F18" s="97">
        <v>42799</v>
      </c>
      <c r="G18" s="67"/>
      <c r="H18" s="97">
        <v>84973</v>
      </c>
      <c r="I18" s="66"/>
      <c r="J18" s="95">
        <v>0</v>
      </c>
      <c r="K18" s="66"/>
      <c r="L18" s="78">
        <f t="shared" si="2"/>
        <v>0</v>
      </c>
      <c r="M18" s="68"/>
      <c r="N18" s="79">
        <f t="shared" si="3"/>
        <v>0</v>
      </c>
      <c r="O18" s="87">
        <v>5533365</v>
      </c>
      <c r="P18" s="95" t="str">
        <f t="shared" si="0"/>
        <v xml:space="preserve"> </v>
      </c>
      <c r="Q18" s="257" t="s">
        <v>45</v>
      </c>
      <c r="R18" s="258"/>
      <c r="S18" s="258"/>
      <c r="T18" s="16"/>
    </row>
    <row r="19" spans="1:20" ht="17.149999999999999" customHeight="1" x14ac:dyDescent="0.2">
      <c r="A19" s="10">
        <v>13</v>
      </c>
      <c r="B19" s="98" t="s">
        <v>84</v>
      </c>
      <c r="C19" s="95">
        <v>251</v>
      </c>
      <c r="D19" s="66"/>
      <c r="E19" s="78">
        <f t="shared" si="1"/>
        <v>0</v>
      </c>
      <c r="F19" s="97">
        <v>58293</v>
      </c>
      <c r="G19" s="67"/>
      <c r="H19" s="97">
        <v>102984</v>
      </c>
      <c r="I19" s="66"/>
      <c r="J19" s="95">
        <v>0</v>
      </c>
      <c r="K19" s="66"/>
      <c r="L19" s="78">
        <f t="shared" si="2"/>
        <v>0</v>
      </c>
      <c r="M19" s="68"/>
      <c r="N19" s="79">
        <f t="shared" si="3"/>
        <v>0</v>
      </c>
      <c r="O19" s="87">
        <v>7626601</v>
      </c>
      <c r="P19" s="95" t="str">
        <f t="shared" si="0"/>
        <v xml:space="preserve"> </v>
      </c>
      <c r="Q19" s="257" t="s">
        <v>45</v>
      </c>
      <c r="R19" s="258"/>
      <c r="S19" s="258"/>
      <c r="T19" s="16"/>
    </row>
    <row r="20" spans="1:20" ht="17.149999999999999" customHeight="1" thickBot="1" x14ac:dyDescent="0.25">
      <c r="A20" s="10">
        <v>14</v>
      </c>
      <c r="B20" s="70" t="s">
        <v>85</v>
      </c>
      <c r="C20" s="95">
        <v>245</v>
      </c>
      <c r="D20" s="66"/>
      <c r="E20" s="78">
        <f t="shared" si="1"/>
        <v>0</v>
      </c>
      <c r="F20" s="96">
        <v>219527</v>
      </c>
      <c r="G20" s="67"/>
      <c r="H20" s="97">
        <v>522698</v>
      </c>
      <c r="I20" s="66"/>
      <c r="J20" s="95">
        <v>0</v>
      </c>
      <c r="K20" s="66"/>
      <c r="L20" s="78">
        <f t="shared" si="2"/>
        <v>0</v>
      </c>
      <c r="M20" s="68"/>
      <c r="N20" s="79">
        <f t="shared" si="3"/>
        <v>0</v>
      </c>
      <c r="O20" s="87">
        <v>19112939</v>
      </c>
      <c r="P20" s="95" t="str">
        <f t="shared" si="0"/>
        <v xml:space="preserve"> </v>
      </c>
      <c r="Q20" s="248" t="s">
        <v>45</v>
      </c>
      <c r="R20" s="249"/>
      <c r="S20" s="249"/>
      <c r="T20" s="16"/>
    </row>
    <row r="21" spans="1:20" ht="17.149999999999999" customHeight="1" thickTop="1" thickBot="1" x14ac:dyDescent="0.25">
      <c r="A21" s="80"/>
      <c r="B21" s="81" t="s">
        <v>24</v>
      </c>
      <c r="C21" s="99"/>
      <c r="D21" s="100"/>
      <c r="E21" s="99"/>
      <c r="F21" s="82">
        <f>SUM(F7:F20)</f>
        <v>1332174</v>
      </c>
      <c r="G21" s="100"/>
      <c r="H21" s="82">
        <f>SUM(H7:H20)</f>
        <v>2658026</v>
      </c>
      <c r="I21" s="100"/>
      <c r="J21" s="99">
        <f>SUM(J7:J20)</f>
        <v>0</v>
      </c>
      <c r="K21" s="100"/>
      <c r="L21" s="82">
        <f>SUM(L7:L20)</f>
        <v>0</v>
      </c>
      <c r="M21" s="71">
        <f>SUM(M7:M20)</f>
        <v>0</v>
      </c>
      <c r="N21" s="99">
        <f>SUM(N7:N20)</f>
        <v>0</v>
      </c>
      <c r="O21" s="20">
        <f>SUM(O7:O20)</f>
        <v>137254751</v>
      </c>
      <c r="P21" s="99">
        <f>SUM(P7:P20)</f>
        <v>0</v>
      </c>
      <c r="Q21" s="84"/>
      <c r="R21" s="85"/>
      <c r="S21" s="86"/>
      <c r="T21" s="21"/>
    </row>
    <row r="22" spans="1:20" ht="17.149999999999999" customHeight="1" x14ac:dyDescent="0.2">
      <c r="A22" s="91" t="s">
        <v>25</v>
      </c>
      <c r="B22" s="91"/>
      <c r="C22" s="101"/>
      <c r="D22" s="91"/>
      <c r="E22" s="101"/>
      <c r="F22" s="101"/>
      <c r="G22" s="91"/>
      <c r="H22" s="101"/>
      <c r="I22" s="91"/>
      <c r="J22" s="101"/>
      <c r="K22" s="91"/>
      <c r="L22" s="102"/>
      <c r="N22" s="103"/>
      <c r="O22" s="23"/>
      <c r="Q22" s="104"/>
      <c r="R22" s="105"/>
      <c r="S22" s="105"/>
    </row>
    <row r="23" spans="1:20" ht="17.149999999999999" customHeight="1" x14ac:dyDescent="0.2">
      <c r="A23" s="91" t="s">
        <v>26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</row>
    <row r="24" spans="1:20" ht="17.149999999999999" customHeight="1" x14ac:dyDescent="0.2">
      <c r="A24" s="91" t="s">
        <v>27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</row>
    <row r="25" spans="1:20" ht="17.149999999999999" customHeight="1" x14ac:dyDescent="0.2">
      <c r="A25" s="91" t="s">
        <v>117</v>
      </c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</row>
    <row r="26" spans="1:20" ht="17.149999999999999" customHeight="1" x14ac:dyDescent="0.2">
      <c r="A26" s="91" t="s">
        <v>118</v>
      </c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</row>
    <row r="27" spans="1:20" ht="17.149999999999999" customHeight="1" x14ac:dyDescent="0.2">
      <c r="A27" s="91" t="s">
        <v>28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</row>
    <row r="28" spans="1:20" ht="17.149999999999999" customHeight="1" x14ac:dyDescent="0.2">
      <c r="A28" s="91" t="s">
        <v>119</v>
      </c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</row>
    <row r="29" spans="1:20" ht="17.149999999999999" customHeight="1" x14ac:dyDescent="0.2">
      <c r="A29" s="91"/>
      <c r="B29" s="55" t="s">
        <v>29</v>
      </c>
      <c r="C29" s="56"/>
      <c r="D29" s="40" t="s">
        <v>30</v>
      </c>
      <c r="E29" s="91"/>
      <c r="F29" s="91"/>
      <c r="G29" s="91"/>
      <c r="H29" s="91"/>
      <c r="I29" s="91"/>
      <c r="J29" s="91"/>
      <c r="K29" s="91"/>
      <c r="L29" s="91"/>
    </row>
    <row r="30" spans="1:20" ht="17.149999999999999" customHeight="1" x14ac:dyDescent="0.2">
      <c r="A30" s="91"/>
      <c r="B30" s="55" t="s">
        <v>31</v>
      </c>
      <c r="C30" s="56"/>
      <c r="D30" s="40"/>
      <c r="E30" s="91"/>
      <c r="F30" s="91"/>
      <c r="G30" s="91"/>
      <c r="H30" s="91"/>
      <c r="I30" s="91"/>
      <c r="J30" s="91"/>
      <c r="K30" s="91"/>
      <c r="L30" s="91"/>
    </row>
    <row r="31" spans="1:20" ht="17.149999999999999" customHeight="1" x14ac:dyDescent="0.2">
      <c r="A31" s="91"/>
      <c r="B31" s="55" t="s">
        <v>32</v>
      </c>
      <c r="C31" s="56"/>
      <c r="D31" s="40"/>
      <c r="E31" s="91"/>
      <c r="F31" s="91"/>
      <c r="G31" s="91"/>
      <c r="H31" s="91"/>
      <c r="I31" s="91"/>
      <c r="J31" s="91"/>
      <c r="K31" s="91"/>
      <c r="L31" s="91"/>
    </row>
    <row r="32" spans="1:20" ht="17.149999999999999" customHeight="1" x14ac:dyDescent="0.2">
      <c r="A32" s="60"/>
      <c r="B32" s="25"/>
      <c r="C32" s="25"/>
      <c r="D32" s="25"/>
    </row>
    <row r="34" spans="11:12" ht="17.149999999999999" customHeight="1" x14ac:dyDescent="0.2">
      <c r="K34" s="259"/>
      <c r="L34" s="259"/>
    </row>
  </sheetData>
  <mergeCells count="31">
    <mergeCell ref="Q7:S7"/>
    <mergeCell ref="Q8:S8"/>
    <mergeCell ref="Q9:S9"/>
    <mergeCell ref="Q10:S10"/>
    <mergeCell ref="B1:B5"/>
    <mergeCell ref="C1:E1"/>
    <mergeCell ref="F1:L1"/>
    <mergeCell ref="M1:M4"/>
    <mergeCell ref="N1:N4"/>
    <mergeCell ref="P1:P4"/>
    <mergeCell ref="Q1:S6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11:S11"/>
    <mergeCell ref="Q19:S19"/>
    <mergeCell ref="Q20:S20"/>
    <mergeCell ref="K34:L34"/>
    <mergeCell ref="Q13:S13"/>
    <mergeCell ref="Q14:S14"/>
    <mergeCell ref="Q15:S15"/>
    <mergeCell ref="Q16:S16"/>
    <mergeCell ref="Q17:S17"/>
    <mergeCell ref="Q18:S18"/>
    <mergeCell ref="Q12:S12"/>
  </mergeCells>
  <phoneticPr fontId="3"/>
  <printOptions horizontalCentered="1"/>
  <pageMargins left="0.23622047244094491" right="0.23622047244094491" top="0.94488188976377963" bottom="0.74803149606299213" header="0.31496062992125984" footer="0.31496062992125984"/>
  <pageSetup paperSize="9" scale="63" orientation="landscape" r:id="rId1"/>
  <headerFooter>
    <oddHeader>&amp;L&amp;"ＭＳ 明朝,標準"
様式第２号&amp;C&amp;"ＭＳ 明朝,標準"&amp;28内訳書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様式２(豊明市)【修正】</vt:lpstr>
      <vt:lpstr>様式２(日進市)</vt:lpstr>
      <vt:lpstr>様式２(みよし市)【修正】</vt:lpstr>
      <vt:lpstr>様式２(東郷町）</vt:lpstr>
      <vt:lpstr>'様式２(みよし市)【修正】'!Print_Area</vt:lpstr>
      <vt:lpstr>'様式２(東郷町）'!Print_Area</vt:lpstr>
      <vt:lpstr>'様式２(日進市)'!Print_Area</vt:lpstr>
      <vt:lpstr>'様式２(豊明市)【修正】'!Print_Area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川﨑  博</cp:lastModifiedBy>
  <cp:lastPrinted>2025-02-09T03:26:33Z</cp:lastPrinted>
  <dcterms:created xsi:type="dcterms:W3CDTF">2020-12-22T00:10:32Z</dcterms:created>
  <dcterms:modified xsi:type="dcterms:W3CDTF">2025-02-09T04:05:37Z</dcterms:modified>
</cp:coreProperties>
</file>